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I:\FF\7200 7220 Arrende- och tomträttsenheten\Stadsnära odling och jordbruksarrenden\Projekt\SATURN Climate-KIC\Modellodlingen Planering\04 Statistik arbetstid\Toggle 2021\"/>
    </mc:Choice>
  </mc:AlternateContent>
  <xr:revisionPtr revIDLastSave="0" documentId="13_ncr:1_{B73F111A-B358-4B41-84AE-160434662E55}" xr6:coauthVersionLast="46" xr6:coauthVersionMax="46" xr10:uidLastSave="{00000000-0000-0000-0000-000000000000}"/>
  <bookViews>
    <workbookView xWindow="22932" yWindow="-108" windowWidth="30936" windowHeight="16896" xr2:uid="{00000000-000D-0000-FFFF-FFFF00000000}"/>
  </bookViews>
  <sheets>
    <sheet name="Sammanställning 2021" sheetId="11" r:id="rId1"/>
    <sheet name="Flexrapport GBG" sheetId="10" r:id="rId2"/>
    <sheet name="Mar" sheetId="2" r:id="rId3"/>
    <sheet name="Apr" sheetId="12" r:id="rId4"/>
    <sheet name="Maj" sheetId="4" r:id="rId5"/>
    <sheet name="Jun" sheetId="9" r:id="rId6"/>
    <sheet name="Jul" sheetId="5" r:id="rId7"/>
    <sheet name="Aug" sheetId="6" r:id="rId8"/>
    <sheet name="Sep" sheetId="7" r:id="rId9"/>
    <sheet name="Okt" sheetId="8" r:id="rId10"/>
    <sheet name="Praktikant 1" sheetId="14" r:id="rId11"/>
    <sheet name="Praktikant 2" sheetId="15" r:id="rId12"/>
    <sheet name="Praktikant 3" sheetId="16" r:id="rId13"/>
    <sheet name="Praktikant 4" sheetId="17" r:id="rId14"/>
    <sheet name="Praktikant 5" sheetId="18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10" l="1"/>
  <c r="B17" i="10" l="1"/>
  <c r="B18" i="11"/>
  <c r="B16" i="11"/>
  <c r="B36" i="2"/>
  <c r="B18" i="2"/>
  <c r="B75" i="8"/>
  <c r="B57" i="8"/>
  <c r="B51" i="8"/>
  <c r="B21" i="8"/>
  <c r="B8" i="8"/>
  <c r="B4" i="8"/>
  <c r="B4" i="7"/>
  <c r="B8" i="7"/>
  <c r="B23" i="7"/>
  <c r="B69" i="7"/>
  <c r="B74" i="6"/>
  <c r="B4" i="6"/>
  <c r="B11" i="6"/>
  <c r="B25" i="6"/>
  <c r="B54" i="6"/>
  <c r="B60" i="6"/>
  <c r="B78" i="5"/>
  <c r="B67" i="5"/>
  <c r="B61" i="5"/>
  <c r="B37" i="5"/>
  <c r="B31" i="5"/>
  <c r="B14" i="5"/>
  <c r="B4" i="5"/>
  <c r="B101" i="9"/>
  <c r="B86" i="9"/>
  <c r="B62" i="9"/>
  <c r="B50" i="9"/>
  <c r="B33" i="9"/>
  <c r="B11" i="9"/>
  <c r="B4" i="9"/>
  <c r="B68" i="4"/>
  <c r="B48" i="4"/>
  <c r="B38" i="4"/>
  <c r="B28" i="4"/>
  <c r="B11" i="4"/>
  <c r="B4" i="4"/>
  <c r="B61" i="12"/>
  <c r="B44" i="12"/>
  <c r="B35" i="12"/>
  <c r="B29" i="12"/>
  <c r="B18" i="12"/>
  <c r="B4" i="12"/>
  <c r="B33" i="4" l="1"/>
  <c r="E14" i="10"/>
  <c r="B59" i="8"/>
  <c r="B72" i="8"/>
  <c r="B12" i="8"/>
  <c r="B18" i="8"/>
  <c r="B11" i="8"/>
  <c r="B9" i="8"/>
  <c r="B16" i="8"/>
  <c r="B15" i="8"/>
  <c r="B13" i="8"/>
  <c r="B17" i="8"/>
  <c r="B10" i="8"/>
  <c r="B14" i="8"/>
  <c r="B22" i="8"/>
  <c r="B26" i="8"/>
  <c r="B34" i="8"/>
  <c r="B39" i="8"/>
  <c r="B32" i="8"/>
  <c r="B35" i="8"/>
  <c r="B46" i="8"/>
  <c r="B27" i="8"/>
  <c r="B43" i="8"/>
  <c r="B37" i="8"/>
  <c r="B31" i="8"/>
  <c r="B44" i="8"/>
  <c r="B24" i="8"/>
  <c r="B36" i="8"/>
  <c r="B29" i="8"/>
  <c r="B42" i="8"/>
  <c r="B38" i="8"/>
  <c r="B40" i="8"/>
  <c r="B28" i="8"/>
  <c r="B47" i="8"/>
  <c r="B41" i="8"/>
  <c r="B23" i="8"/>
  <c r="B25" i="8"/>
  <c r="B45" i="8"/>
  <c r="B48" i="8"/>
  <c r="B30" i="8"/>
  <c r="B33" i="8"/>
  <c r="B54" i="8"/>
  <c r="B52" i="8"/>
  <c r="B53" i="8"/>
  <c r="B58" i="8"/>
  <c r="B60" i="8"/>
  <c r="B64" i="8"/>
  <c r="B65" i="8"/>
  <c r="B66" i="8"/>
  <c r="B62" i="8"/>
  <c r="B63" i="8"/>
  <c r="B67" i="8"/>
  <c r="B61" i="8"/>
  <c r="B69" i="8"/>
  <c r="B70" i="8"/>
  <c r="B68" i="8"/>
  <c r="B71" i="8"/>
  <c r="B73" i="8"/>
  <c r="B5" i="8"/>
  <c r="B49" i="4"/>
  <c r="B51" i="4"/>
  <c r="B52" i="4"/>
  <c r="B57" i="4"/>
  <c r="B59" i="4"/>
  <c r="B55" i="4"/>
  <c r="B60" i="4"/>
  <c r="B58" i="4"/>
  <c r="B50" i="4"/>
  <c r="B63" i="4"/>
  <c r="B61" i="4"/>
  <c r="B54" i="4"/>
  <c r="B53" i="4"/>
  <c r="B62" i="4"/>
  <c r="B56" i="4"/>
  <c r="B66" i="4"/>
  <c r="B65" i="4"/>
  <c r="B64" i="4"/>
  <c r="B8" i="4"/>
  <c r="B6" i="4"/>
  <c r="B5" i="4"/>
  <c r="B18" i="4"/>
  <c r="B16" i="4"/>
  <c r="B12" i="4"/>
  <c r="B22" i="4"/>
  <c r="B24" i="4"/>
  <c r="B14" i="4"/>
  <c r="B19" i="4"/>
  <c r="B23" i="4"/>
  <c r="B20" i="4"/>
  <c r="B13" i="4"/>
  <c r="B21" i="4"/>
  <c r="B17" i="4"/>
  <c r="B25" i="4"/>
  <c r="B15" i="4"/>
  <c r="B35" i="4"/>
  <c r="B31" i="4"/>
  <c r="B34" i="4"/>
  <c r="B30" i="4"/>
  <c r="B32" i="4"/>
  <c r="B29" i="4"/>
  <c r="B39" i="4"/>
  <c r="B43" i="4"/>
  <c r="B41" i="4"/>
  <c r="B44" i="4"/>
  <c r="B42" i="4"/>
  <c r="B45" i="4"/>
  <c r="B40" i="4"/>
  <c r="B7" i="4"/>
  <c r="B23" i="12"/>
  <c r="B20" i="12"/>
  <c r="B24" i="12"/>
  <c r="B22" i="12"/>
  <c r="B21" i="12"/>
  <c r="B26" i="12"/>
  <c r="B19" i="12"/>
  <c r="B15" i="12"/>
  <c r="B5" i="12"/>
  <c r="B8" i="12"/>
  <c r="B13" i="12"/>
  <c r="B9" i="12"/>
  <c r="B6" i="12"/>
  <c r="B11" i="12"/>
  <c r="B7" i="12"/>
  <c r="B10" i="12"/>
  <c r="B14" i="12"/>
  <c r="B12" i="12"/>
  <c r="B37" i="12"/>
  <c r="B38" i="12"/>
  <c r="B40" i="12"/>
  <c r="B41" i="12"/>
  <c r="B36" i="12"/>
  <c r="B32" i="12"/>
  <c r="B30" i="12"/>
  <c r="B31" i="12"/>
  <c r="B58" i="12"/>
  <c r="B39" i="12"/>
  <c r="B25" i="12"/>
  <c r="B45" i="12"/>
  <c r="B47" i="12"/>
  <c r="B50" i="12"/>
  <c r="B53" i="12"/>
  <c r="B46" i="12"/>
  <c r="B56" i="12"/>
  <c r="B54" i="12"/>
  <c r="B52" i="12"/>
  <c r="B51" i="12"/>
  <c r="B48" i="12"/>
  <c r="B55" i="12"/>
  <c r="B49" i="12"/>
  <c r="B57" i="12"/>
  <c r="B6" i="2"/>
  <c r="B5" i="2"/>
  <c r="B10" i="2"/>
  <c r="B9" i="2" s="1"/>
  <c r="B10" i="11" s="1"/>
  <c r="B16" i="2"/>
  <c r="B14" i="2"/>
  <c r="B15" i="2"/>
  <c r="B19" i="2"/>
  <c r="B4" i="2"/>
  <c r="B23" i="2"/>
  <c r="B31" i="2"/>
  <c r="B26" i="2"/>
  <c r="B28" i="2"/>
  <c r="B30" i="2"/>
  <c r="B29" i="2"/>
  <c r="B32" i="2"/>
  <c r="B24" i="2"/>
  <c r="B25" i="2"/>
  <c r="B33" i="2"/>
  <c r="B27" i="2"/>
  <c r="B3" i="10"/>
  <c r="B62" i="6"/>
  <c r="B93" i="9"/>
  <c r="B88" i="9"/>
  <c r="B95" i="9"/>
  <c r="B41" i="9"/>
  <c r="B22" i="9"/>
  <c r="B91" i="9"/>
  <c r="B96" i="9"/>
  <c r="B45" i="9"/>
  <c r="B46" i="9"/>
  <c r="B40" i="9"/>
  <c r="B43" i="9"/>
  <c r="B92" i="9"/>
  <c r="B94" i="9"/>
  <c r="B97" i="9"/>
  <c r="B5" i="9"/>
  <c r="B7" i="9"/>
  <c r="B37" i="9"/>
  <c r="B42" i="9"/>
  <c r="B54" i="9"/>
  <c r="B53" i="9"/>
  <c r="B21" i="9"/>
  <c r="B39" i="9"/>
  <c r="B38" i="9"/>
  <c r="B89" i="9"/>
  <c r="B90" i="9"/>
  <c r="B36" i="9"/>
  <c r="B52" i="9"/>
  <c r="B68" i="9"/>
  <c r="B99" i="9"/>
  <c r="B55" i="9"/>
  <c r="B63" i="9"/>
  <c r="B69" i="9"/>
  <c r="B71" i="9"/>
  <c r="B81" i="9"/>
  <c r="B75" i="9"/>
  <c r="B83" i="9"/>
  <c r="B79" i="9"/>
  <c r="B67" i="9"/>
  <c r="B64" i="9"/>
  <c r="B77" i="9"/>
  <c r="B74" i="9"/>
  <c r="B78" i="9"/>
  <c r="B65" i="9"/>
  <c r="B73" i="9"/>
  <c r="B80" i="9"/>
  <c r="B82" i="9"/>
  <c r="B72" i="9"/>
  <c r="B70" i="9"/>
  <c r="B66" i="9"/>
  <c r="B76" i="9"/>
  <c r="B28" i="9"/>
  <c r="B17" i="9"/>
  <c r="B20" i="9"/>
  <c r="B13" i="9"/>
  <c r="B12" i="9"/>
  <c r="B18" i="9"/>
  <c r="B14" i="9"/>
  <c r="B25" i="9"/>
  <c r="B15" i="9"/>
  <c r="B16" i="9"/>
  <c r="B24" i="9"/>
  <c r="B26" i="9"/>
  <c r="B27" i="9"/>
  <c r="B30" i="9"/>
  <c r="B29" i="9"/>
  <c r="B19" i="9"/>
  <c r="B56" i="9"/>
  <c r="B35" i="9"/>
  <c r="B44" i="9"/>
  <c r="B34" i="9"/>
  <c r="B59" i="9"/>
  <c r="B23" i="9"/>
  <c r="B57" i="9"/>
  <c r="B58" i="9"/>
  <c r="B51" i="9"/>
  <c r="B8" i="9"/>
  <c r="B6" i="9"/>
  <c r="B98" i="9"/>
  <c r="B47" i="9"/>
  <c r="B87" i="9"/>
  <c r="B78" i="7"/>
  <c r="B71" i="7"/>
  <c r="B15" i="7"/>
  <c r="B76" i="7"/>
  <c r="B77" i="7"/>
  <c r="B79" i="7"/>
  <c r="B20" i="7"/>
  <c r="B14" i="7"/>
  <c r="B13" i="7"/>
  <c r="B16" i="7"/>
  <c r="B18" i="7"/>
  <c r="B17" i="7"/>
  <c r="B74" i="7"/>
  <c r="B75" i="7"/>
  <c r="B80" i="7"/>
  <c r="B73" i="7"/>
  <c r="B81" i="7"/>
  <c r="B82" i="7"/>
  <c r="B24" i="7"/>
  <c r="B32" i="7"/>
  <c r="B36" i="7"/>
  <c r="B27" i="7"/>
  <c r="B41" i="7"/>
  <c r="B47" i="7"/>
  <c r="B39" i="7"/>
  <c r="B42" i="7"/>
  <c r="B54" i="7"/>
  <c r="B33" i="7"/>
  <c r="B52" i="7"/>
  <c r="B45" i="7"/>
  <c r="B38" i="7"/>
  <c r="B53" i="7"/>
  <c r="B29" i="7"/>
  <c r="B43" i="7"/>
  <c r="B28" i="7"/>
  <c r="B25" i="7"/>
  <c r="B30" i="7"/>
  <c r="B35" i="7"/>
  <c r="B50" i="7"/>
  <c r="B46" i="7"/>
  <c r="B48" i="7"/>
  <c r="B57" i="7"/>
  <c r="B34" i="7"/>
  <c r="B44" i="7"/>
  <c r="B55" i="7"/>
  <c r="B49" i="7"/>
  <c r="B26" i="7"/>
  <c r="B51" i="7"/>
  <c r="B31" i="7"/>
  <c r="B56" i="7"/>
  <c r="B58" i="7"/>
  <c r="B37" i="7"/>
  <c r="B40" i="7"/>
  <c r="B5" i="7"/>
  <c r="B12" i="7"/>
  <c r="B10" i="7"/>
  <c r="B9" i="7"/>
  <c r="B11" i="7"/>
  <c r="B65" i="7"/>
  <c r="B66" i="7"/>
  <c r="B63" i="7"/>
  <c r="B61" i="7" s="1"/>
  <c r="B64" i="7"/>
  <c r="B19" i="7"/>
  <c r="B62" i="7"/>
  <c r="B72" i="7"/>
  <c r="B70" i="7"/>
  <c r="B57" i="6"/>
  <c r="B67" i="6"/>
  <c r="B17" i="6"/>
  <c r="B66" i="6"/>
  <c r="B68" i="6"/>
  <c r="B22" i="6"/>
  <c r="B15" i="6"/>
  <c r="B19" i="6"/>
  <c r="B20" i="6"/>
  <c r="B64" i="6"/>
  <c r="B65" i="6"/>
  <c r="B69" i="6"/>
  <c r="B63" i="6"/>
  <c r="B70" i="6"/>
  <c r="B71" i="6"/>
  <c r="B26" i="6"/>
  <c r="B33" i="6"/>
  <c r="B37" i="6"/>
  <c r="B28" i="6"/>
  <c r="B39" i="6"/>
  <c r="B47" i="6"/>
  <c r="B34" i="6"/>
  <c r="B45" i="6"/>
  <c r="B38" i="6"/>
  <c r="B46" i="6"/>
  <c r="B30" i="6"/>
  <c r="B41" i="6"/>
  <c r="B29" i="6"/>
  <c r="B27" i="6"/>
  <c r="B31" i="6"/>
  <c r="B36" i="6"/>
  <c r="B44" i="6"/>
  <c r="B50" i="6"/>
  <c r="B35" i="6"/>
  <c r="B42" i="6"/>
  <c r="B43" i="6"/>
  <c r="B48" i="6"/>
  <c r="B32" i="6"/>
  <c r="B49" i="6"/>
  <c r="B51" i="6"/>
  <c r="B40" i="6"/>
  <c r="B5" i="6"/>
  <c r="B8" i="6"/>
  <c r="B6" i="6"/>
  <c r="B7" i="6"/>
  <c r="B16" i="6"/>
  <c r="B21" i="6"/>
  <c r="B13" i="6"/>
  <c r="B12" i="6"/>
  <c r="B14" i="6"/>
  <c r="B72" i="6"/>
  <c r="B18" i="6"/>
  <c r="B55" i="6"/>
  <c r="B56" i="6"/>
  <c r="B61" i="6"/>
  <c r="B71" i="5"/>
  <c r="B23" i="5"/>
  <c r="B8" i="5"/>
  <c r="B72" i="5"/>
  <c r="B27" i="5"/>
  <c r="B28" i="5"/>
  <c r="B22" i="5"/>
  <c r="B24" i="5"/>
  <c r="B69" i="5"/>
  <c r="B70" i="5"/>
  <c r="B74" i="5"/>
  <c r="B73" i="5"/>
  <c r="B33" i="5"/>
  <c r="B7" i="5"/>
  <c r="B20" i="5"/>
  <c r="B32" i="5"/>
  <c r="B42" i="5"/>
  <c r="B75" i="5"/>
  <c r="B38" i="5"/>
  <c r="B43" i="5"/>
  <c r="B45" i="5"/>
  <c r="B39" i="5"/>
  <c r="B49" i="5"/>
  <c r="B53" i="5"/>
  <c r="B56" i="5"/>
  <c r="B48" i="5"/>
  <c r="B55" i="5"/>
  <c r="B51" i="5"/>
  <c r="B41" i="5"/>
  <c r="B54" i="5"/>
  <c r="B57" i="5"/>
  <c r="B46" i="5"/>
  <c r="B47" i="5"/>
  <c r="B44" i="5"/>
  <c r="B52" i="5"/>
  <c r="B58" i="5"/>
  <c r="B40" i="5"/>
  <c r="B50" i="5"/>
  <c r="B5" i="5"/>
  <c r="B6" i="5"/>
  <c r="B11" i="5"/>
  <c r="B9" i="5"/>
  <c r="B10" i="5"/>
  <c r="B19" i="5"/>
  <c r="B26" i="5"/>
  <c r="B15" i="5"/>
  <c r="B64" i="5"/>
  <c r="B21" i="5"/>
  <c r="B34" i="5"/>
  <c r="B17" i="5"/>
  <c r="B16" i="5"/>
  <c r="B25" i="5"/>
  <c r="B18" i="5"/>
  <c r="B62" i="5"/>
  <c r="B76" i="5"/>
  <c r="B63" i="5"/>
  <c r="B68" i="5"/>
  <c r="B84" i="7" l="1"/>
  <c r="C12" i="10" s="1"/>
  <c r="B14" i="11"/>
  <c r="B13" i="2"/>
  <c r="B12" i="11" s="1"/>
  <c r="B3" i="2"/>
  <c r="B8" i="11" s="1"/>
  <c r="B22" i="2"/>
  <c r="C6" i="10" s="1"/>
  <c r="E6" i="10" s="1"/>
  <c r="C11" i="10"/>
  <c r="E11" i="10" s="1"/>
  <c r="C10" i="10"/>
  <c r="E10" i="10" s="1"/>
  <c r="C9" i="10"/>
  <c r="E9" i="10" s="1"/>
  <c r="C7" i="10"/>
  <c r="E7" i="10" s="1"/>
  <c r="C13" i="10"/>
  <c r="E13" i="10" s="1"/>
  <c r="C8" i="10"/>
  <c r="E8" i="10" s="1"/>
  <c r="E12" i="10" l="1"/>
  <c r="C17" i="10"/>
  <c r="B20" i="11"/>
  <c r="C3" i="10"/>
</calcChain>
</file>

<file path=xl/sharedStrings.xml><?xml version="1.0" encoding="utf-8"?>
<sst xmlns="http://schemas.openxmlformats.org/spreadsheetml/2006/main" count="581" uniqueCount="268">
  <si>
    <t>Admin</t>
  </si>
  <si>
    <t>Intro efter föräldraledighet</t>
  </si>
  <si>
    <t>Möte FK</t>
  </si>
  <si>
    <t>Admin, praktikanter</t>
  </si>
  <si>
    <t>Möte, Måltidsenheten</t>
  </si>
  <si>
    <t>Plocka fram/undan</t>
  </si>
  <si>
    <t>Sådd, förkultivering</t>
  </si>
  <si>
    <t>Inköp</t>
  </si>
  <si>
    <t>Omvärldsbevakning, egenutbildning</t>
  </si>
  <si>
    <t>Vattna</t>
  </si>
  <si>
    <t>Plantskola, uppbyggnad</t>
  </si>
  <si>
    <t>Walkabout</t>
  </si>
  <si>
    <t>Plansiloplast</t>
  </si>
  <si>
    <t>Riva bädd</t>
  </si>
  <si>
    <t>Rensa ogräs</t>
  </si>
  <si>
    <t>Möte, Angereds Gård</t>
  </si>
  <si>
    <t>Kommunikation, Instagram</t>
  </si>
  <si>
    <t>Plöja gångar</t>
  </si>
  <si>
    <t>Bredgrepa</t>
  </si>
  <si>
    <t>Planera plantskola</t>
  </si>
  <si>
    <t>Bygga plantskola</t>
  </si>
  <si>
    <t>Gödsla med kogödsel</t>
  </si>
  <si>
    <t>Möte VGR</t>
  </si>
  <si>
    <t>Växthus, montering</t>
  </si>
  <si>
    <t>Praktikant, intro</t>
  </si>
  <si>
    <t>Harva</t>
  </si>
  <si>
    <t>Kratta bädd</t>
  </si>
  <si>
    <t>Praktiskt studiebesök, Market Garden VGR</t>
  </si>
  <si>
    <t>Bevattning, montering</t>
  </si>
  <si>
    <t>Växthus, rengöring</t>
  </si>
  <si>
    <t>Anlägga bäddar</t>
  </si>
  <si>
    <t>Stretcha</t>
  </si>
  <si>
    <t>Kompostera bädd</t>
  </si>
  <si>
    <t>Handleda, sådd</t>
  </si>
  <si>
    <t>Fylla sandsäckar</t>
  </si>
  <si>
    <t>Fiberduk</t>
  </si>
  <si>
    <t>Tomater, omskolning</t>
  </si>
  <si>
    <t>Verktygsvård</t>
  </si>
  <si>
    <t>Felsökning, vatten</t>
  </si>
  <si>
    <t>Avhärda växter</t>
  </si>
  <si>
    <t>Sådd</t>
  </si>
  <si>
    <t>Plöja, harva, Testbäddarna</t>
  </si>
  <si>
    <t>Möte, FK, HR</t>
  </si>
  <si>
    <t>Handleda, BCS</t>
  </si>
  <si>
    <t>Admin, projektansökan</t>
  </si>
  <si>
    <t>TP, sockerärtor</t>
  </si>
  <si>
    <t>DS, morot</t>
  </si>
  <si>
    <t>Montera grind</t>
  </si>
  <si>
    <t>TP, pak choi</t>
  </si>
  <si>
    <t>Handbok</t>
  </si>
  <si>
    <t>Handleda</t>
  </si>
  <si>
    <t>Droppbevattning, montera</t>
  </si>
  <si>
    <t>Flamma ogräs</t>
  </si>
  <si>
    <t>Tomater, utplantering</t>
  </si>
  <si>
    <t>Plast i växthusgångar</t>
  </si>
  <si>
    <t>TP, persilja</t>
  </si>
  <si>
    <t>TP, gräslök</t>
  </si>
  <si>
    <t>DS, dill</t>
  </si>
  <si>
    <t>Praktiskt studiebesök, Agroforestry VGR</t>
  </si>
  <si>
    <t>TP, kålrabbi</t>
  </si>
  <si>
    <t>Handleda, TP</t>
  </si>
  <si>
    <t>TP, stjälkselleri</t>
  </si>
  <si>
    <t>Demontera plantskola</t>
  </si>
  <si>
    <t>Montera tvätt- och packstation</t>
  </si>
  <si>
    <t>Skadegörare, felsöka/lösa</t>
  </si>
  <si>
    <t>Höja/sänka växthusplast</t>
  </si>
  <si>
    <t>Intervju, sommarvikarie</t>
  </si>
  <si>
    <t>Presentation av Modellodlingen</t>
  </si>
  <si>
    <t>Skörd, förberedelse</t>
  </si>
  <si>
    <t>Admin, skörd</t>
  </si>
  <si>
    <t>Odlingsplanering</t>
  </si>
  <si>
    <t>Kalibrera våg</t>
  </si>
  <si>
    <t>Skörd, spenat</t>
  </si>
  <si>
    <t>Skörd, nässla</t>
  </si>
  <si>
    <t>Skörd, ärtskott</t>
  </si>
  <si>
    <t>Skörd, rädisa</t>
  </si>
  <si>
    <t>Skörd, färsk vitlök</t>
  </si>
  <si>
    <t>Skörd, almfrön</t>
  </si>
  <si>
    <t>Skörd, packa</t>
  </si>
  <si>
    <t>TP, sallat</t>
  </si>
  <si>
    <t>DS, ärtor</t>
  </si>
  <si>
    <t>DS, gröngödsling</t>
  </si>
  <si>
    <t>Montera belysning</t>
  </si>
  <si>
    <t>Gödsla med Biobact</t>
  </si>
  <si>
    <t>Tjuva och snurra tomater</t>
  </si>
  <si>
    <t>Skörd, pak choi</t>
  </si>
  <si>
    <t>Gallra, majrova</t>
  </si>
  <si>
    <t>Droppbevattning, laga</t>
  </si>
  <si>
    <t>Såmaskin, underhåll</t>
  </si>
  <si>
    <t>DS, bönor</t>
  </si>
  <si>
    <t>DS, spenat</t>
  </si>
  <si>
    <t>DS, koriander</t>
  </si>
  <si>
    <t>DS, sallat</t>
  </si>
  <si>
    <t>Skörd, mangold</t>
  </si>
  <si>
    <t>Skörd, grönkål/purpurkål/svartkål</t>
  </si>
  <si>
    <t>Studiebesök, Skolkök</t>
  </si>
  <si>
    <t>Ärtor, uppbindning</t>
  </si>
  <si>
    <t>BCS, underhåll</t>
  </si>
  <si>
    <t>Hjulhacka</t>
  </si>
  <si>
    <t>Öppen Gård</t>
  </si>
  <si>
    <t>TP, majs</t>
  </si>
  <si>
    <t>DS, majs</t>
  </si>
  <si>
    <t>DS, perserklöver</t>
  </si>
  <si>
    <t>TP, fänkål</t>
  </si>
  <si>
    <t>Skörd, persilja</t>
  </si>
  <si>
    <t>Skörd, majrova</t>
  </si>
  <si>
    <t>TP, portlak</t>
  </si>
  <si>
    <t>MyPex</t>
  </si>
  <si>
    <t>TP, purjolök</t>
  </si>
  <si>
    <t>Outro, praktikant</t>
  </si>
  <si>
    <t>TP, störbönor</t>
  </si>
  <si>
    <t>TP, squash</t>
  </si>
  <si>
    <t>DS, squash</t>
  </si>
  <si>
    <t>Skörd, ärtor</t>
  </si>
  <si>
    <t>Skörd, lök</t>
  </si>
  <si>
    <t>Skörd, huvudsallat</t>
  </si>
  <si>
    <t>Skörd, dill</t>
  </si>
  <si>
    <t>Skörd, kålrabbi</t>
  </si>
  <si>
    <t>Skörd, röd/gul/polkabeta</t>
  </si>
  <si>
    <t>Skörd, fläder</t>
  </si>
  <si>
    <t>Montera nät</t>
  </si>
  <si>
    <t>TP, gurka</t>
  </si>
  <si>
    <t>TP, trädgårdssyra</t>
  </si>
  <si>
    <t>Döda sniglar</t>
  </si>
  <si>
    <t>Döda larver</t>
  </si>
  <si>
    <t>TP, basilika</t>
  </si>
  <si>
    <t>Gallra, bönor</t>
  </si>
  <si>
    <t>Felsöka gödsling/näringsbrist</t>
  </si>
  <si>
    <t>Skörd, plocksallat</t>
  </si>
  <si>
    <t>Skörd, stjälkselleri</t>
  </si>
  <si>
    <t>Skörd, morötter</t>
  </si>
  <si>
    <t>Skörd, ätliga blommor</t>
  </si>
  <si>
    <t>Skörd, vitlök</t>
  </si>
  <si>
    <t>Bygga löktork</t>
  </si>
  <si>
    <t>Överlämning, vikarie</t>
  </si>
  <si>
    <t>Vikarie, intro</t>
  </si>
  <si>
    <t>Montera kylsektion</t>
  </si>
  <si>
    <t>Skörd, broccoli</t>
  </si>
  <si>
    <t>Skörd, lök lagring</t>
  </si>
  <si>
    <t>Skörd, rädisbaljor</t>
  </si>
  <si>
    <t>Skörd, bukett</t>
  </si>
  <si>
    <t>Blada av grönkål/purpurkål/svartkål</t>
  </si>
  <si>
    <t>Skörd, gröna bönor</t>
  </si>
  <si>
    <t>Skörd, tomater</t>
  </si>
  <si>
    <t>Pumpa, beskära</t>
  </si>
  <si>
    <t>Clipsa och tjuva gurka</t>
  </si>
  <si>
    <t>Presentation av odlingen</t>
  </si>
  <si>
    <t>TP, salladslök</t>
  </si>
  <si>
    <t>Blada av broccoli</t>
  </si>
  <si>
    <t>Bränna hål, MyPex, tillverka mall</t>
  </si>
  <si>
    <t>Skörd, Vaxbönor</t>
  </si>
  <si>
    <t>Skörd, gurka</t>
  </si>
  <si>
    <t>Skörd, squash</t>
  </si>
  <si>
    <t>Möte, FK</t>
  </si>
  <si>
    <t>Skörd, trädgårdssyra</t>
  </si>
  <si>
    <t>Skörd, portlak</t>
  </si>
  <si>
    <t>Skörd, basilika</t>
  </si>
  <si>
    <t>Skörd, koriander</t>
  </si>
  <si>
    <t>Skörd, fänkål</t>
  </si>
  <si>
    <t>Praktiskt studiebesök, Gunnebo YH</t>
  </si>
  <si>
    <t>Skörd, gräslök</t>
  </si>
  <si>
    <t>DS Gröngödsling</t>
  </si>
  <si>
    <t>Skörd, betor bulls blood</t>
  </si>
  <si>
    <t>TP, Sallat</t>
  </si>
  <si>
    <t>Blada av och lägga ned tomater</t>
  </si>
  <si>
    <t>Skörd, lomme</t>
  </si>
  <si>
    <t>Skörd, rättika</t>
  </si>
  <si>
    <t>Skörd, palsternacka</t>
  </si>
  <si>
    <t>Möte, Göteborgs Stad</t>
  </si>
  <si>
    <t>Skörd, Spenat</t>
  </si>
  <si>
    <t>Droppbevattning, demontera</t>
  </si>
  <si>
    <t>Felsöka vatten</t>
  </si>
  <si>
    <t>Praktiskt studiebesök, Folkhögskolan</t>
  </si>
  <si>
    <t>Skörd, pumpa</t>
  </si>
  <si>
    <t>Skörd, salladslök</t>
  </si>
  <si>
    <t>Samla frön</t>
  </si>
  <si>
    <t>Riva bädd, slaghacka</t>
  </si>
  <si>
    <t>Admin, Toggl</t>
  </si>
  <si>
    <t>Skörd, rödbrokig skräppa</t>
  </si>
  <si>
    <t>Riva bädd, ärtor</t>
  </si>
  <si>
    <t>Skörd, purjolök</t>
  </si>
  <si>
    <t>Fotografering</t>
  </si>
  <si>
    <t>Skörd, vaxbönor</t>
  </si>
  <si>
    <t>Riva bädd, tomater</t>
  </si>
  <si>
    <t>Skörd, störbrytböna</t>
  </si>
  <si>
    <t>Skörd, majs</t>
  </si>
  <si>
    <t>Riva bädd, MyPex purjo</t>
  </si>
  <si>
    <t>Slutpresentation SATURN</t>
  </si>
  <si>
    <t>Praktiskt studiebesök, Market Gardener VGR</t>
  </si>
  <si>
    <t>Utlåning BCS</t>
  </si>
  <si>
    <t>Prislista 2021</t>
  </si>
  <si>
    <t>Projektansökan</t>
  </si>
  <si>
    <t>Demontera larvtunnel</t>
  </si>
  <si>
    <t>Säsongsavslutning städa undan</t>
  </si>
  <si>
    <t>Gödsla med ströbädd</t>
  </si>
  <si>
    <t>Klyfta vitlök</t>
  </si>
  <si>
    <t>Maj</t>
  </si>
  <si>
    <t>Toggl</t>
  </si>
  <si>
    <t>GBG Stad Flex</t>
  </si>
  <si>
    <t>Avdelningsresa/möte</t>
  </si>
  <si>
    <t>Ej Toggl/dag</t>
  </si>
  <si>
    <t>Total tid</t>
  </si>
  <si>
    <t>Antal dagar</t>
  </si>
  <si>
    <t xml:space="preserve">Semester 4 dagar </t>
  </si>
  <si>
    <t>Totalt antal dagar</t>
  </si>
  <si>
    <t>Semester 7 dagar</t>
  </si>
  <si>
    <t>Semester 5 dagar</t>
  </si>
  <si>
    <t>Mar</t>
  </si>
  <si>
    <t>Apr</t>
  </si>
  <si>
    <t>Jun</t>
  </si>
  <si>
    <t>Jul</t>
  </si>
  <si>
    <t>Aug</t>
  </si>
  <si>
    <t>Sep</t>
  </si>
  <si>
    <t>Okt</t>
  </si>
  <si>
    <t>Nov</t>
  </si>
  <si>
    <t>Dec</t>
  </si>
  <si>
    <t>Tjänstegrad</t>
  </si>
  <si>
    <t>Arbetsmoment</t>
  </si>
  <si>
    <t>Sådd, utplantering</t>
  </si>
  <si>
    <t>Skötsel</t>
  </si>
  <si>
    <t>Infrastruktur, verktyg</t>
  </si>
  <si>
    <t>Skörd och packning</t>
  </si>
  <si>
    <t>Projektadmin, möten, presentation</t>
  </si>
  <si>
    <t>Totalt arbetade timmar</t>
  </si>
  <si>
    <t>Admin, feedback från projektdeltagare</t>
  </si>
  <si>
    <t>Slutrapport</t>
  </si>
  <si>
    <t>Tracked last week (2021-04-19 - 2021-04-25)</t>
  </si>
  <si>
    <t>Workspace</t>
  </si>
  <si>
    <r>
      <t xml:space="preserve">&gt; </t>
    </r>
    <r>
      <rPr>
        <b/>
        <i/>
        <sz val="11"/>
        <color theme="1"/>
        <rFont val="Calibri"/>
        <family val="2"/>
        <scheme val="minor"/>
      </rPr>
      <t>Project</t>
    </r>
    <r>
      <rPr>
        <b/>
        <sz val="11"/>
        <color theme="1"/>
        <rFont val="Calibri"/>
        <family val="2"/>
        <scheme val="minor"/>
      </rPr>
      <t xml:space="preserve"> &gt; Time Entry</t>
    </r>
  </si>
  <si>
    <t>Duration</t>
  </si>
  <si>
    <t xml:space="preserve">Anlägga bäddar </t>
  </si>
  <si>
    <t>Direktsådd</t>
  </si>
  <si>
    <t>Direktsådd spenat,vattning, sätta sättlök</t>
  </si>
  <si>
    <t>Kompostera bäddar</t>
  </si>
  <si>
    <t>Lägga fiberduk</t>
  </si>
  <si>
    <t>lunch</t>
  </si>
  <si>
    <t>Sätta sättlök</t>
  </si>
  <si>
    <t>Skola om tomater</t>
  </si>
  <si>
    <t>Spänna tunneln</t>
  </si>
  <si>
    <t>strechar</t>
  </si>
  <si>
    <t>Vattning</t>
  </si>
  <si>
    <t>Tracked last week (2021-04-26 - 2021-05-02)</t>
  </si>
  <si>
    <t>Bevattning</t>
  </si>
  <si>
    <t>Justera tomatlinor</t>
  </si>
  <si>
    <t xml:space="preserve">Kompostera bäddar,direktsådd </t>
  </si>
  <si>
    <t>Montera distanser i tunneln</t>
  </si>
  <si>
    <t>Sådd kålrabbi,sallat</t>
  </si>
  <si>
    <t>Städning</t>
  </si>
  <si>
    <t>walkabout</t>
  </si>
  <si>
    <t>Total</t>
  </si>
  <si>
    <t>Tid</t>
  </si>
  <si>
    <t>[h:min:sec]</t>
  </si>
  <si>
    <t>Total arbetad tid, Toggle</t>
  </si>
  <si>
    <t>15e mars-30 nov</t>
  </si>
  <si>
    <t>Antal arbetsdagar</t>
  </si>
  <si>
    <t>Toggle 2021, Klara Hansson</t>
  </si>
  <si>
    <t>Sammanfattning praktikanter</t>
  </si>
  <si>
    <t>Utbildning</t>
  </si>
  <si>
    <t xml:space="preserve">Namn </t>
  </si>
  <si>
    <t>Praktikant 1</t>
  </si>
  <si>
    <t>Praktikant 2</t>
  </si>
  <si>
    <t>Market gardener, Naturbruk</t>
  </si>
  <si>
    <t>Praktikant 3</t>
  </si>
  <si>
    <t>Praktikant 4</t>
  </si>
  <si>
    <t>Praktikant 5</t>
  </si>
  <si>
    <t>YH Trädgårdsmästare, Gunnebo Slott &amp; Trädgårdar</t>
  </si>
  <si>
    <t>YH Trädgårdsmästare, Herrmods</t>
  </si>
  <si>
    <t>Sommarpraktikant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</si>
</sst>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8"/>
      <color rgb="FFFFFFF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9" fillId="0" borderId="0"/>
  </cellStyleXfs>
  <cellXfs count="29">
    <xf numFmtId="0" fontId="0" fillId="0" borderId="0" xfId="0"/>
    <xf numFmtId="21" fontId="0" fillId="0" borderId="0" xfId="0" applyNumberFormat="1"/>
    <xf numFmtId="46" fontId="16" fillId="0" borderId="0" xfId="0" applyNumberFormat="1" applyFont="1"/>
    <xf numFmtId="0" fontId="16" fillId="0" borderId="0" xfId="0" applyFont="1"/>
    <xf numFmtId="46" fontId="0" fillId="0" borderId="0" xfId="0" applyNumberFormat="1"/>
    <xf numFmtId="2" fontId="16" fillId="0" borderId="0" xfId="0" applyNumberFormat="1" applyFont="1"/>
    <xf numFmtId="2" fontId="0" fillId="0" borderId="0" xfId="0" applyNumberFormat="1"/>
    <xf numFmtId="9" fontId="0" fillId="0" borderId="0" xfId="0" applyNumberFormat="1"/>
    <xf numFmtId="0" fontId="16" fillId="0" borderId="0" xfId="42" applyFont="1"/>
    <xf numFmtId="21" fontId="0" fillId="0" borderId="0" xfId="0" applyNumberFormat="1" applyFill="1"/>
    <xf numFmtId="0" fontId="0" fillId="0" borderId="0" xfId="0" applyFill="1"/>
    <xf numFmtId="46" fontId="16" fillId="0" borderId="0" xfId="0" applyNumberFormat="1" applyFont="1" applyFill="1"/>
    <xf numFmtId="0" fontId="0" fillId="0" borderId="0" xfId="0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 wrapText="1"/>
    </xf>
    <xf numFmtId="21" fontId="0" fillId="0" borderId="0" xfId="0" applyNumberFormat="1" applyAlignment="1">
      <alignment vertical="center" wrapText="1"/>
    </xf>
    <xf numFmtId="21" fontId="16" fillId="0" borderId="0" xfId="0" applyNumberFormat="1" applyFont="1" applyAlignment="1">
      <alignment vertical="center" wrapText="1"/>
    </xf>
    <xf numFmtId="0" fontId="23" fillId="0" borderId="0" xfId="0" applyFont="1" applyAlignment="1">
      <alignment vertical="center"/>
    </xf>
    <xf numFmtId="0" fontId="24" fillId="0" borderId="0" xfId="0" applyFont="1"/>
    <xf numFmtId="0" fontId="1" fillId="0" borderId="0" xfId="42"/>
    <xf numFmtId="0" fontId="25" fillId="0" borderId="0" xfId="0" applyFont="1"/>
    <xf numFmtId="0" fontId="0" fillId="0" borderId="10" xfId="0" applyBorder="1"/>
    <xf numFmtId="0" fontId="16" fillId="0" borderId="10" xfId="0" applyFont="1" applyBorder="1"/>
    <xf numFmtId="0" fontId="0" fillId="0" borderId="0" xfId="0" applyBorder="1"/>
    <xf numFmtId="0" fontId="21" fillId="0" borderId="0" xfId="0" applyFont="1" applyAlignment="1">
      <alignment vertical="center" wrapText="1"/>
    </xf>
    <xf numFmtId="21" fontId="21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2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</cellXfs>
  <cellStyles count="44">
    <cellStyle name="20 % - Dekorfärg1" xfId="19" builtinId="30" customBuiltin="1"/>
    <cellStyle name="20 % - Dekorfärg2" xfId="23" builtinId="34" customBuiltin="1"/>
    <cellStyle name="20 % - Dekorfärg3" xfId="27" builtinId="38" customBuiltin="1"/>
    <cellStyle name="20 % - Dekorfärg4" xfId="31" builtinId="42" customBuiltin="1"/>
    <cellStyle name="20 % - Dekorfärg5" xfId="35" builtinId="46" customBuiltin="1"/>
    <cellStyle name="20 % - Dekorfärg6" xfId="39" builtinId="50" customBuiltin="1"/>
    <cellStyle name="40 % - Dekorfärg1" xfId="20" builtinId="31" customBuiltin="1"/>
    <cellStyle name="40 % - Dekorfärg2" xfId="24" builtinId="35" customBuiltin="1"/>
    <cellStyle name="40 % - Dekorfärg3" xfId="28" builtinId="39" customBuiltin="1"/>
    <cellStyle name="40 % - Dekorfärg4" xfId="32" builtinId="43" customBuiltin="1"/>
    <cellStyle name="40 % - Dekorfärg5" xfId="36" builtinId="47" customBuiltin="1"/>
    <cellStyle name="40 % - Dekorfärg6" xfId="40" builtinId="51" customBuiltin="1"/>
    <cellStyle name="60 % - Dekorfärg1" xfId="21" builtinId="32" customBuiltin="1"/>
    <cellStyle name="60 % - Dekorfärg2" xfId="25" builtinId="36" customBuiltin="1"/>
    <cellStyle name="60 % - Dekorfärg3" xfId="29" builtinId="40" customBuiltin="1"/>
    <cellStyle name="60 % - Dekorfärg4" xfId="33" builtinId="44" customBuiltin="1"/>
    <cellStyle name="60 % - Dekorfärg5" xfId="37" builtinId="48" customBuiltin="1"/>
    <cellStyle name="60 % - Dekorfärg6" xfId="41" builtinId="52" customBuiltin="1"/>
    <cellStyle name="Anteckning" xfId="15" builtinId="10" customBuiltin="1"/>
    <cellStyle name="Beräkning" xfId="11" builtinId="22" customBuiltin="1"/>
    <cellStyle name="Bra" xfId="6" builtinId="26" customBuiltin="1"/>
    <cellStyle name="Dekorfärg1" xfId="18" builtinId="29" customBuiltin="1"/>
    <cellStyle name="Dekorfärg2" xfId="22" builtinId="33" customBuiltin="1"/>
    <cellStyle name="Dekorfärg3" xfId="26" builtinId="37" customBuiltin="1"/>
    <cellStyle name="Dekorfärg4" xfId="30" builtinId="41" customBuiltin="1"/>
    <cellStyle name="Dekorfärg5" xfId="34" builtinId="45" customBuiltin="1"/>
    <cellStyle name="Dekorfärg6" xfId="38" builtinId="49" customBuiltin="1"/>
    <cellStyle name="Dålig" xfId="7" builtinId="27" customBuiltin="1"/>
    <cellStyle name="Förklarande text" xfId="16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2" xfId="43" xr:uid="{17B72403-582F-4FA1-B7F1-8B4AB20CF30B}"/>
    <cellStyle name="Normal 3" xfId="42" xr:uid="{4A48C273-6030-4402-B664-17961FD0E8B2}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7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'Flexrapport GBG'!$A$6:$A$15</c:f>
              <c:strCache>
                <c:ptCount val="10"/>
                <c:pt idx="0">
                  <c:v>Mar</c:v>
                </c:pt>
                <c:pt idx="1">
                  <c:v>Apr</c:v>
                </c:pt>
                <c:pt idx="2">
                  <c:v>Maj</c:v>
                </c:pt>
                <c:pt idx="3">
                  <c:v>Jun</c:v>
                </c:pt>
                <c:pt idx="4">
                  <c:v>Jul</c:v>
                </c:pt>
                <c:pt idx="5">
                  <c:v>Aug</c:v>
                </c:pt>
                <c:pt idx="6">
                  <c:v>Sep</c:v>
                </c:pt>
                <c:pt idx="7">
                  <c:v>Okt</c:v>
                </c:pt>
                <c:pt idx="8">
                  <c:v>Nov</c:v>
                </c:pt>
                <c:pt idx="9">
                  <c:v>Dec</c:v>
                </c:pt>
              </c:strCache>
            </c:strRef>
          </c:cat>
          <c:val>
            <c:numRef>
              <c:f>'Flexrapport GBG'!$B$6:$B$15</c:f>
              <c:numCache>
                <c:formatCode>[h]:mm:ss</c:formatCode>
                <c:ptCount val="10"/>
                <c:pt idx="0">
                  <c:v>3.3937500000000003</c:v>
                </c:pt>
                <c:pt idx="1">
                  <c:v>5.4298611111111112</c:v>
                </c:pt>
                <c:pt idx="2">
                  <c:v>5.3715277777777777</c:v>
                </c:pt>
                <c:pt idx="3">
                  <c:v>5.6208333333333336</c:v>
                </c:pt>
                <c:pt idx="4">
                  <c:v>3.8812500000000001</c:v>
                </c:pt>
                <c:pt idx="5">
                  <c:v>4.9493055555555552</c:v>
                </c:pt>
                <c:pt idx="6">
                  <c:v>6.6263888888888891</c:v>
                </c:pt>
                <c:pt idx="7">
                  <c:v>5.521527777777778</c:v>
                </c:pt>
                <c:pt idx="8">
                  <c:v>3.3576388888888888</c:v>
                </c:pt>
                <c:pt idx="9">
                  <c:v>3.0493055555555557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5-4F1A-B15C-31DE5B3E2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0357664"/>
        <c:axId val="550357992"/>
      </c:lineChart>
      <c:dateAx>
        <c:axId val="55035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50357992"/>
        <c:crosses val="autoZero"/>
        <c:auto val="0"/>
        <c:lblOffset val="100"/>
        <c:baseTimeUnit val="days"/>
      </c:dateAx>
      <c:valAx>
        <c:axId val="55035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h]:mm:ss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50357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3" Type="http://schemas.openxmlformats.org/officeDocument/2006/relationships/image" Target="../media/image8.emf"/><Relationship Id="rId7" Type="http://schemas.openxmlformats.org/officeDocument/2006/relationships/image" Target="../media/image12.emf"/><Relationship Id="rId12" Type="http://schemas.openxmlformats.org/officeDocument/2006/relationships/image" Target="../media/image17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6" Type="http://schemas.openxmlformats.org/officeDocument/2006/relationships/image" Target="../media/image11.emf"/><Relationship Id="rId11" Type="http://schemas.openxmlformats.org/officeDocument/2006/relationships/image" Target="../media/image16.emf"/><Relationship Id="rId5" Type="http://schemas.openxmlformats.org/officeDocument/2006/relationships/image" Target="../media/image10.emf"/><Relationship Id="rId10" Type="http://schemas.openxmlformats.org/officeDocument/2006/relationships/image" Target="../media/image15.emf"/><Relationship Id="rId4" Type="http://schemas.openxmlformats.org/officeDocument/2006/relationships/image" Target="../media/image9.emf"/><Relationship Id="rId9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286385</xdr:colOff>
      <xdr:row>18</xdr:row>
      <xdr:rowOff>164465</xdr:rowOff>
    </xdr:from>
    <xdr:to>
      <xdr:col>5</xdr:col>
      <xdr:colOff>682625</xdr:colOff>
      <xdr:row>33</xdr:row>
      <xdr:rowOff>141605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787FA13-B86F-45C1-ABF6-8EFFE511F0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425450</xdr:colOff>
      <xdr:row>38</xdr:row>
      <xdr:rowOff>101600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724A2FE0-1BC5-4DB5-844B-69472484E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02250" cy="709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8</xdr:col>
      <xdr:colOff>247650</xdr:colOff>
      <xdr:row>45</xdr:row>
      <xdr:rowOff>95250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AAE30FEE-9248-4C4B-9ED9-28A8AC5D5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81850"/>
          <a:ext cx="51244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501650</xdr:colOff>
      <xdr:row>38</xdr:row>
      <xdr:rowOff>158750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42EA9290-2091-4254-AB83-691F0C6CA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78450" cy="715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501650</xdr:colOff>
      <xdr:row>39</xdr:row>
      <xdr:rowOff>25400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E7EB84DE-FCFA-4C92-9A03-8538B29D9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78450" cy="720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8</xdr:col>
      <xdr:colOff>450850</xdr:colOff>
      <xdr:row>75</xdr:row>
      <xdr:rowOff>133350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5EE0BB32-1128-454A-8026-0552E25B0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6000"/>
          <a:ext cx="5327650" cy="657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323850</xdr:colOff>
      <xdr:row>39</xdr:row>
      <xdr:rowOff>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4950BB9C-C90C-400D-B386-77848727C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200650" cy="718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8</xdr:col>
      <xdr:colOff>374650</xdr:colOff>
      <xdr:row>46</xdr:row>
      <xdr:rowOff>57150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B8B48A4B-2C78-4ED0-AA2A-A56813B90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6000"/>
          <a:ext cx="52514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501650</xdr:colOff>
      <xdr:row>39</xdr:row>
      <xdr:rowOff>114300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35F8828-4C81-491E-A6D1-5A7A2979B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0"/>
          <a:ext cx="5378450" cy="729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17</xdr:col>
      <xdr:colOff>425450</xdr:colOff>
      <xdr:row>60</xdr:row>
      <xdr:rowOff>57150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DA4BAD84-C625-43BB-B253-56286338F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7366000"/>
          <a:ext cx="5302250" cy="374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26</xdr:col>
      <xdr:colOff>425450</xdr:colOff>
      <xdr:row>39</xdr:row>
      <xdr:rowOff>63500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E3F2F0D0-EEC5-41F3-A178-6913F39CD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0"/>
          <a:ext cx="5302250" cy="724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40</xdr:row>
      <xdr:rowOff>0</xdr:rowOff>
    </xdr:from>
    <xdr:to>
      <xdr:col>26</xdr:col>
      <xdr:colOff>400050</xdr:colOff>
      <xdr:row>61</xdr:row>
      <xdr:rowOff>171450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BB8981E0-7EB6-40CE-9AEA-9C9DE0EEA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7366000"/>
          <a:ext cx="5276850" cy="403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0</xdr:row>
      <xdr:rowOff>0</xdr:rowOff>
    </xdr:from>
    <xdr:to>
      <xdr:col>35</xdr:col>
      <xdr:colOff>450850</xdr:colOff>
      <xdr:row>38</xdr:row>
      <xdr:rowOff>177800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3C782E65-D3F3-42B6-8328-AC0F6EAA7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0"/>
          <a:ext cx="5327650" cy="717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40</xdr:row>
      <xdr:rowOff>0</xdr:rowOff>
    </xdr:from>
    <xdr:to>
      <xdr:col>35</xdr:col>
      <xdr:colOff>374650</xdr:colOff>
      <xdr:row>65</xdr:row>
      <xdr:rowOff>146050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3DF36C6A-E80E-4641-8837-C0F911F32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9200" y="7366000"/>
          <a:ext cx="5251450" cy="4749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0</xdr:row>
      <xdr:rowOff>0</xdr:rowOff>
    </xdr:from>
    <xdr:to>
      <xdr:col>44</xdr:col>
      <xdr:colOff>374650</xdr:colOff>
      <xdr:row>39</xdr:row>
      <xdr:rowOff>63500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261FB5C2-B78B-4B7B-A976-A9320F1C0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0"/>
          <a:ext cx="5251450" cy="724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40</xdr:row>
      <xdr:rowOff>0</xdr:rowOff>
    </xdr:from>
    <xdr:to>
      <xdr:col>44</xdr:col>
      <xdr:colOff>323850</xdr:colOff>
      <xdr:row>69</xdr:row>
      <xdr:rowOff>57150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35A74338-4610-4D39-A115-77A1B7A5D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00" y="7366000"/>
          <a:ext cx="5200650" cy="539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0</xdr:row>
      <xdr:rowOff>0</xdr:rowOff>
    </xdr:from>
    <xdr:to>
      <xdr:col>53</xdr:col>
      <xdr:colOff>476250</xdr:colOff>
      <xdr:row>39</xdr:row>
      <xdr:rowOff>69850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96276AB9-A98B-43CD-B66C-BBBAD705B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0" y="0"/>
          <a:ext cx="5353050" cy="725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0</xdr:colOff>
      <xdr:row>40</xdr:row>
      <xdr:rowOff>0</xdr:rowOff>
    </xdr:from>
    <xdr:to>
      <xdr:col>53</xdr:col>
      <xdr:colOff>425450</xdr:colOff>
      <xdr:row>62</xdr:row>
      <xdr:rowOff>50800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1F43AE12-50B4-4F1C-8284-F9603B316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0" y="7366000"/>
          <a:ext cx="5302250" cy="410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124460</xdr:colOff>
      <xdr:row>3</xdr:row>
      <xdr:rowOff>152400</xdr:rowOff>
    </xdr:from>
    <xdr:to>
      <xdr:col>14</xdr:col>
      <xdr:colOff>181610</xdr:colOff>
      <xdr:row>6</xdr:row>
      <xdr:rowOff>83820</xdr:rowOff>
    </xdr:to>
    <xdr:sp macro="" textlink="">
      <xdr:nvSpPr>
        <xdr:cNvPr id="14" name="textruta 13">
          <a:extLst>
            <a:ext uri="{FF2B5EF4-FFF2-40B4-BE49-F238E27FC236}">
              <a16:creationId xmlns:a16="http://schemas.microsoft.com/office/drawing/2014/main" id="{6045B368-B562-4B0A-A028-FECAA2E4702A}"/>
            </a:ext>
          </a:extLst>
        </xdr:cNvPr>
        <xdr:cNvSpPr txBox="1"/>
      </xdr:nvSpPr>
      <xdr:spPr>
        <a:xfrm>
          <a:off x="6830060" y="701040"/>
          <a:ext cx="1885950" cy="4800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Obviously</a:t>
          </a:r>
          <a:r>
            <a:rPr lang="sv-SE" sz="1100" baseline="0"/>
            <a:t> not a correct time, "Vattna, 17:52:13"</a:t>
          </a:r>
          <a:endParaRPr lang="sv-SE" sz="1100"/>
        </a:p>
      </xdr:txBody>
    </xdr:sp>
    <xdr:clientData/>
  </xdr:twoCellAnchor>
  <xdr:twoCellAnchor>
    <xdr:from>
      <xdr:col>10</xdr:col>
      <xdr:colOff>556260</xdr:colOff>
      <xdr:row>6</xdr:row>
      <xdr:rowOff>29210</xdr:rowOff>
    </xdr:from>
    <xdr:to>
      <xdr:col>12</xdr:col>
      <xdr:colOff>105410</xdr:colOff>
      <xdr:row>8</xdr:row>
      <xdr:rowOff>129540</xdr:rowOff>
    </xdr:to>
    <xdr:cxnSp macro="">
      <xdr:nvCxnSpPr>
        <xdr:cNvPr id="16" name="Rak pilkoppling 15">
          <a:extLst>
            <a:ext uri="{FF2B5EF4-FFF2-40B4-BE49-F238E27FC236}">
              <a16:creationId xmlns:a16="http://schemas.microsoft.com/office/drawing/2014/main" id="{76DB5B2C-3EE2-4ED8-97D5-06EAFB903EA1}"/>
            </a:ext>
          </a:extLst>
        </xdr:cNvPr>
        <xdr:cNvCxnSpPr/>
      </xdr:nvCxnSpPr>
      <xdr:spPr>
        <a:xfrm flipH="1">
          <a:off x="6652260" y="1126490"/>
          <a:ext cx="768350" cy="4660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105410</xdr:colOff>
      <xdr:row>6</xdr:row>
      <xdr:rowOff>17780</xdr:rowOff>
    </xdr:from>
    <xdr:to>
      <xdr:col>16</xdr:col>
      <xdr:colOff>281940</xdr:colOff>
      <xdr:row>26</xdr:row>
      <xdr:rowOff>76200</xdr:rowOff>
    </xdr:to>
    <xdr:cxnSp macro="">
      <xdr:nvCxnSpPr>
        <xdr:cNvPr id="19" name="Rak pilkoppling 18">
          <a:extLst>
            <a:ext uri="{FF2B5EF4-FFF2-40B4-BE49-F238E27FC236}">
              <a16:creationId xmlns:a16="http://schemas.microsoft.com/office/drawing/2014/main" id="{361E9627-2AD1-4FB5-B24C-3A1211388F94}"/>
            </a:ext>
          </a:extLst>
        </xdr:cNvPr>
        <xdr:cNvCxnSpPr/>
      </xdr:nvCxnSpPr>
      <xdr:spPr>
        <a:xfrm>
          <a:off x="7420610" y="1115060"/>
          <a:ext cx="2614930" cy="371602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1C74D-0FCC-43EB-A75C-19E877F74C67}">
  <dimension ref="A3:G39"/>
  <sheetViews>
    <sheetView tabSelected="1" workbookViewId="0">
      <selection activeCell="M13" sqref="M13"/>
    </sheetView>
  </sheetViews>
  <sheetFormatPr defaultRowHeight="14.5" x14ac:dyDescent="0.35"/>
  <cols>
    <col min="1" max="1" width="39.54296875" customWidth="1"/>
    <col min="2" max="2" width="11.6328125" style="3" customWidth="1"/>
    <col min="3" max="4" width="8.90625" bestFit="1" customWidth="1"/>
    <col min="6" max="6" width="8.90625" bestFit="1" customWidth="1"/>
  </cols>
  <sheetData>
    <row r="3" spans="1:4" x14ac:dyDescent="0.35">
      <c r="A3" s="3" t="s">
        <v>255</v>
      </c>
      <c r="B3" s="3" t="s">
        <v>254</v>
      </c>
    </row>
    <row r="4" spans="1:4" x14ac:dyDescent="0.35">
      <c r="A4" t="s">
        <v>253</v>
      </c>
      <c r="B4">
        <v>145</v>
      </c>
    </row>
    <row r="6" spans="1:4" x14ac:dyDescent="0.35">
      <c r="A6" s="8" t="s">
        <v>217</v>
      </c>
      <c r="B6" s="3" t="s">
        <v>251</v>
      </c>
    </row>
    <row r="7" spans="1:4" x14ac:dyDescent="0.35">
      <c r="A7" s="8"/>
    </row>
    <row r="8" spans="1:4" x14ac:dyDescent="0.35">
      <c r="A8" s="8" t="s">
        <v>30</v>
      </c>
      <c r="B8" s="2">
        <f>SUM(Mar!B3)+Apr!B4+Maj!B4+Jun!B4</f>
        <v>2.118877314814815</v>
      </c>
    </row>
    <row r="9" spans="1:4" x14ac:dyDescent="0.35">
      <c r="A9" s="8"/>
    </row>
    <row r="10" spans="1:4" x14ac:dyDescent="0.35">
      <c r="A10" s="8" t="s">
        <v>218</v>
      </c>
      <c r="B10" s="2">
        <f>SUM(Mar!B9)+Apr!B18+Maj!B11+Jun!B11+Jul!B4+Aug!B4+Sep!B4+Okt!B4</f>
        <v>2.9563888888888887</v>
      </c>
    </row>
    <row r="11" spans="1:4" x14ac:dyDescent="0.35">
      <c r="A11" s="8"/>
    </row>
    <row r="12" spans="1:4" x14ac:dyDescent="0.35">
      <c r="A12" s="8" t="s">
        <v>219</v>
      </c>
      <c r="B12" s="2">
        <f>SUM(Mar!B13)+Apr!B29+Maj!B28+Jun!B33+Jul!B14+Aug!B11+Sep!B8+Okt!B8</f>
        <v>5.1220717592592582</v>
      </c>
    </row>
    <row r="13" spans="1:4" x14ac:dyDescent="0.35">
      <c r="A13" s="8"/>
    </row>
    <row r="14" spans="1:4" x14ac:dyDescent="0.35">
      <c r="A14" s="8" t="s">
        <v>220</v>
      </c>
      <c r="B14" s="2">
        <f>SUM(Mar!B18)+Apr!B35+Maj!B38+Jun!B50+Jul!B31+Aug!B54+Sep!B61+Okt!B51</f>
        <v>1.523449074074074</v>
      </c>
    </row>
    <row r="15" spans="1:4" x14ac:dyDescent="0.35">
      <c r="A15" s="8"/>
    </row>
    <row r="16" spans="1:4" x14ac:dyDescent="0.35">
      <c r="A16" s="8" t="s">
        <v>221</v>
      </c>
      <c r="B16" s="2">
        <f>SUM(Jun!B62)+Jul!B37+Aug!B25+Sep!B23+Okt!B21</f>
        <v>8.1549189814814813</v>
      </c>
      <c r="D16" s="4"/>
    </row>
    <row r="17" spans="1:7" x14ac:dyDescent="0.35">
      <c r="A17" s="8"/>
    </row>
    <row r="18" spans="1:7" x14ac:dyDescent="0.35">
      <c r="A18" s="8" t="s">
        <v>222</v>
      </c>
      <c r="B18" s="2">
        <f>SUM(Mar!B22)+Apr!B44+Maj!B48+Jun!B86+Jul!B67+Aug!B60+Sep!B69+Okt!B57+'Flexrapport GBG'!C14</f>
        <v>18.019293981481482</v>
      </c>
    </row>
    <row r="19" spans="1:7" x14ac:dyDescent="0.35">
      <c r="A19" s="8"/>
    </row>
    <row r="20" spans="1:7" x14ac:dyDescent="0.35">
      <c r="A20" s="8" t="s">
        <v>252</v>
      </c>
      <c r="B20" s="2">
        <f>SUM(B8:B18)</f>
        <v>37.894999999999996</v>
      </c>
    </row>
    <row r="21" spans="1:7" x14ac:dyDescent="0.35">
      <c r="A21" s="21"/>
      <c r="B21" s="22"/>
      <c r="C21" s="21"/>
      <c r="D21" s="23"/>
      <c r="E21" s="23"/>
      <c r="F21" s="23"/>
      <c r="G21" s="23"/>
    </row>
    <row r="24" spans="1:7" x14ac:dyDescent="0.35">
      <c r="A24" s="8" t="s">
        <v>256</v>
      </c>
      <c r="B24" s="19"/>
    </row>
    <row r="25" spans="1:7" x14ac:dyDescent="0.35">
      <c r="A25" s="19"/>
      <c r="B25" s="19"/>
    </row>
    <row r="26" spans="1:7" x14ac:dyDescent="0.35">
      <c r="A26" s="3" t="s">
        <v>257</v>
      </c>
      <c r="B26" s="3" t="s">
        <v>258</v>
      </c>
    </row>
    <row r="27" spans="1:7" x14ac:dyDescent="0.35">
      <c r="A27" s="20" t="s">
        <v>265</v>
      </c>
      <c r="B27" s="20" t="s">
        <v>259</v>
      </c>
      <c r="C27" s="4">
        <v>5.8334837962962958</v>
      </c>
    </row>
    <row r="28" spans="1:7" x14ac:dyDescent="0.35">
      <c r="A28" s="20" t="s">
        <v>266</v>
      </c>
      <c r="B28" s="20" t="s">
        <v>260</v>
      </c>
      <c r="C28" s="4">
        <v>1.3301273148148149</v>
      </c>
    </row>
    <row r="29" spans="1:7" x14ac:dyDescent="0.35">
      <c r="A29" t="s">
        <v>261</v>
      </c>
      <c r="B29" s="20" t="s">
        <v>262</v>
      </c>
      <c r="C29" s="4">
        <v>1.5933564814814813</v>
      </c>
    </row>
    <row r="30" spans="1:7" x14ac:dyDescent="0.35">
      <c r="A30" s="20" t="s">
        <v>265</v>
      </c>
      <c r="B30" s="20" t="s">
        <v>263</v>
      </c>
      <c r="C30" s="4">
        <v>2.1716087962962964</v>
      </c>
    </row>
    <row r="31" spans="1:7" x14ac:dyDescent="0.35">
      <c r="A31" t="s">
        <v>267</v>
      </c>
      <c r="B31" s="20" t="s">
        <v>264</v>
      </c>
      <c r="C31" s="4">
        <v>6.1026851851851847</v>
      </c>
    </row>
    <row r="33" spans="6:6" x14ac:dyDescent="0.35">
      <c r="F33" s="1"/>
    </row>
    <row r="34" spans="6:6" x14ac:dyDescent="0.35">
      <c r="F34" s="4"/>
    </row>
    <row r="35" spans="6:6" x14ac:dyDescent="0.35">
      <c r="F35" s="4"/>
    </row>
    <row r="36" spans="6:6" x14ac:dyDescent="0.35">
      <c r="F36" s="4"/>
    </row>
    <row r="37" spans="6:6" x14ac:dyDescent="0.35">
      <c r="F37" s="4"/>
    </row>
    <row r="38" spans="6:6" x14ac:dyDescent="0.35">
      <c r="F38" s="4"/>
    </row>
    <row r="39" spans="6:6" x14ac:dyDescent="0.35">
      <c r="F39" s="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75"/>
  <sheetViews>
    <sheetView topLeftCell="A37" zoomScaleNormal="100" workbookViewId="0">
      <selection activeCell="B76" sqref="B76"/>
    </sheetView>
  </sheetViews>
  <sheetFormatPr defaultRowHeight="14.5" x14ac:dyDescent="0.35"/>
  <cols>
    <col min="1" max="1" width="36.453125" customWidth="1"/>
    <col min="2" max="2" width="16" style="3" customWidth="1"/>
  </cols>
  <sheetData>
    <row r="1" spans="1:14" x14ac:dyDescent="0.35">
      <c r="A1" s="8" t="s">
        <v>217</v>
      </c>
      <c r="B1" s="3" t="s">
        <v>250</v>
      </c>
    </row>
    <row r="2" spans="1:14" x14ac:dyDescent="0.35">
      <c r="B2" s="3" t="s">
        <v>251</v>
      </c>
    </row>
    <row r="4" spans="1:14" x14ac:dyDescent="0.35">
      <c r="A4" s="8" t="s">
        <v>218</v>
      </c>
      <c r="B4" s="2">
        <f>SUM(B5)</f>
        <v>2.7870370370370368E-2</v>
      </c>
    </row>
    <row r="5" spans="1:14" x14ac:dyDescent="0.35">
      <c r="A5" t="s">
        <v>195</v>
      </c>
      <c r="B5" s="2">
        <f>SUM(C5:AG5)</f>
        <v>2.7870370370370368E-2</v>
      </c>
      <c r="C5" s="1">
        <v>2.7870370370370368E-2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x14ac:dyDescent="0.35">
      <c r="B6" s="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8" spans="1:14" x14ac:dyDescent="0.35">
      <c r="A8" s="8" t="s">
        <v>219</v>
      </c>
      <c r="B8" s="2">
        <f>SUM(B9:B18)</f>
        <v>0.63410879629629624</v>
      </c>
    </row>
    <row r="9" spans="1:14" x14ac:dyDescent="0.35">
      <c r="A9" t="s">
        <v>35</v>
      </c>
      <c r="B9" s="2">
        <f t="shared" ref="B9:B18" si="0">SUM(C9:AK9)</f>
        <v>2.4537037037037036E-3</v>
      </c>
      <c r="C9" s="1">
        <v>2.4537037037037036E-3</v>
      </c>
    </row>
    <row r="10" spans="1:14" x14ac:dyDescent="0.35">
      <c r="A10" t="s">
        <v>194</v>
      </c>
      <c r="B10" s="2">
        <f t="shared" si="0"/>
        <v>5.6226851851851854E-2</v>
      </c>
      <c r="C10" s="1">
        <v>5.6226851851851854E-2</v>
      </c>
    </row>
    <row r="11" spans="1:14" x14ac:dyDescent="0.35">
      <c r="A11" t="s">
        <v>12</v>
      </c>
      <c r="B11" s="2">
        <f t="shared" si="0"/>
        <v>8.5104166666666661E-2</v>
      </c>
      <c r="C11" s="1">
        <v>3.8668981481481478E-2</v>
      </c>
      <c r="D11" s="1">
        <v>7.3958333333333341E-3</v>
      </c>
      <c r="E11" s="1">
        <v>3.2638888888888891E-2</v>
      </c>
      <c r="F11" s="1">
        <v>6.4004629629629628E-3</v>
      </c>
    </row>
    <row r="12" spans="1:14" x14ac:dyDescent="0.35">
      <c r="A12" t="s">
        <v>5</v>
      </c>
      <c r="B12" s="2">
        <f t="shared" si="0"/>
        <v>6.0509259259259263E-2</v>
      </c>
      <c r="C12" s="1">
        <v>6.8634259259259256E-3</v>
      </c>
      <c r="D12" s="1">
        <v>4.8611111111111112E-3</v>
      </c>
      <c r="E12" s="1">
        <v>1.1805555555555556E-3</v>
      </c>
      <c r="F12" s="1">
        <v>3.7037037037037034E-3</v>
      </c>
      <c r="G12" s="1">
        <v>1.0995370370370371E-2</v>
      </c>
      <c r="H12" s="1">
        <v>1.1805555555555555E-2</v>
      </c>
      <c r="I12" s="1">
        <v>9.7222222222222224E-3</v>
      </c>
      <c r="J12" s="1">
        <v>5.5208333333333333E-3</v>
      </c>
      <c r="K12" s="1">
        <v>5.8564814814814825E-3</v>
      </c>
    </row>
    <row r="13" spans="1:14" x14ac:dyDescent="0.35">
      <c r="A13" t="s">
        <v>17</v>
      </c>
      <c r="B13" s="2">
        <f t="shared" si="0"/>
        <v>1.0416666666666666E-2</v>
      </c>
      <c r="C13" s="1">
        <v>1.0416666666666666E-2</v>
      </c>
    </row>
    <row r="14" spans="1:14" x14ac:dyDescent="0.35">
      <c r="A14" t="s">
        <v>186</v>
      </c>
      <c r="B14" s="2">
        <f t="shared" si="0"/>
        <v>7.6041666666666662E-3</v>
      </c>
      <c r="C14" s="1">
        <v>7.6041666666666662E-3</v>
      </c>
    </row>
    <row r="15" spans="1:14" x14ac:dyDescent="0.35">
      <c r="A15" t="s">
        <v>176</v>
      </c>
      <c r="B15" s="2">
        <f t="shared" si="0"/>
        <v>6.1967592592592595E-2</v>
      </c>
      <c r="C15" s="1">
        <v>2.5694444444444447E-2</v>
      </c>
      <c r="D15" s="1">
        <v>2.4467592592592593E-2</v>
      </c>
      <c r="E15" s="1">
        <v>1.1805555555555555E-2</v>
      </c>
    </row>
    <row r="16" spans="1:14" x14ac:dyDescent="0.35">
      <c r="A16" t="s">
        <v>183</v>
      </c>
      <c r="B16" s="2">
        <f t="shared" si="0"/>
        <v>3.0277777777777778E-2</v>
      </c>
      <c r="C16" s="1">
        <v>3.0277777777777778E-2</v>
      </c>
    </row>
    <row r="17" spans="1:11" x14ac:dyDescent="0.35">
      <c r="A17" t="s">
        <v>193</v>
      </c>
      <c r="B17" s="2">
        <f t="shared" si="0"/>
        <v>0.22373842592592594</v>
      </c>
      <c r="C17" s="1">
        <v>8.5462962962962963E-2</v>
      </c>
      <c r="D17" s="1">
        <v>1.113425925925926E-2</v>
      </c>
      <c r="E17" s="1">
        <v>5.0810185185185186E-3</v>
      </c>
      <c r="F17" s="1">
        <v>7.7928240740740742E-2</v>
      </c>
      <c r="G17" s="1">
        <v>2.0833333333333332E-2</v>
      </c>
      <c r="H17" s="1">
        <v>2.3298611111111107E-2</v>
      </c>
    </row>
    <row r="18" spans="1:11" x14ac:dyDescent="0.35">
      <c r="A18" t="s">
        <v>11</v>
      </c>
      <c r="B18" s="2">
        <f t="shared" si="0"/>
        <v>9.5810185185185179E-2</v>
      </c>
      <c r="C18" s="1">
        <v>1.1354166666666667E-2</v>
      </c>
      <c r="D18" s="1">
        <v>3.0555555555555557E-3</v>
      </c>
      <c r="E18" s="1">
        <v>2.3842592592592591E-3</v>
      </c>
      <c r="F18" s="1">
        <v>3.6840277777777777E-2</v>
      </c>
      <c r="G18" s="1">
        <v>1.2997685185185183E-2</v>
      </c>
      <c r="H18" s="1">
        <v>1.4467592592592593E-2</v>
      </c>
      <c r="I18" s="1">
        <v>5.8333333333333336E-3</v>
      </c>
      <c r="J18" s="1">
        <v>4.6990740740740743E-3</v>
      </c>
      <c r="K18" s="1">
        <v>4.1782407407407402E-3</v>
      </c>
    </row>
    <row r="21" spans="1:11" x14ac:dyDescent="0.35">
      <c r="A21" s="8" t="s">
        <v>221</v>
      </c>
      <c r="B21" s="2">
        <f>SUM(B22:B48)</f>
        <v>1.0095833333333333</v>
      </c>
    </row>
    <row r="22" spans="1:11" x14ac:dyDescent="0.35">
      <c r="A22" t="s">
        <v>69</v>
      </c>
      <c r="B22" s="2">
        <f t="shared" ref="B22:B48" si="1">SUM(C22:AK22)</f>
        <v>0.15182870370370369</v>
      </c>
      <c r="C22" s="1">
        <v>2.6296296296296293E-2</v>
      </c>
      <c r="D22" s="1">
        <v>5.5092592592592589E-3</v>
      </c>
      <c r="E22" s="1">
        <v>7.719907407407408E-3</v>
      </c>
      <c r="F22" s="1">
        <v>1.230324074074074E-2</v>
      </c>
      <c r="G22" s="1">
        <v>9.9999999999999992E-2</v>
      </c>
    </row>
    <row r="23" spans="1:11" x14ac:dyDescent="0.35">
      <c r="A23" t="s">
        <v>162</v>
      </c>
      <c r="B23" s="2">
        <f t="shared" si="1"/>
        <v>2.0196759259259258E-2</v>
      </c>
      <c r="C23" s="1">
        <v>1.3113425925925926E-2</v>
      </c>
      <c r="D23" s="1">
        <v>7.083333333333333E-3</v>
      </c>
    </row>
    <row r="24" spans="1:11" x14ac:dyDescent="0.35">
      <c r="A24" t="s">
        <v>158</v>
      </c>
      <c r="B24" s="2">
        <f t="shared" si="1"/>
        <v>6.6550925925925927E-3</v>
      </c>
      <c r="C24" s="1">
        <v>3.4375E-3</v>
      </c>
      <c r="D24" s="1">
        <v>3.2175925925925926E-3</v>
      </c>
    </row>
    <row r="25" spans="1:11" x14ac:dyDescent="0.35">
      <c r="A25" t="s">
        <v>142</v>
      </c>
      <c r="B25" s="2">
        <f t="shared" si="1"/>
        <v>7.8877314814814817E-2</v>
      </c>
      <c r="C25" s="1">
        <v>4.6238425925925926E-2</v>
      </c>
      <c r="D25" s="1">
        <v>3.2638888888888891E-2</v>
      </c>
    </row>
    <row r="26" spans="1:11" x14ac:dyDescent="0.35">
      <c r="A26" t="s">
        <v>94</v>
      </c>
      <c r="B26" s="2">
        <f t="shared" si="1"/>
        <v>3.6759259259259255E-2</v>
      </c>
      <c r="C26" s="1">
        <v>1.0717592592592593E-2</v>
      </c>
      <c r="D26" s="1">
        <v>6.8865740740740736E-3</v>
      </c>
      <c r="E26" s="1">
        <v>1.9155092592592592E-2</v>
      </c>
    </row>
    <row r="27" spans="1:11" x14ac:dyDescent="0.35">
      <c r="A27" t="s">
        <v>151</v>
      </c>
      <c r="B27" s="2">
        <f t="shared" si="1"/>
        <v>1.6493055555555556E-2</v>
      </c>
      <c r="C27" s="1">
        <v>3.7384259259259263E-3</v>
      </c>
      <c r="D27" s="1">
        <v>1.275462962962963E-2</v>
      </c>
    </row>
    <row r="28" spans="1:11" x14ac:dyDescent="0.35">
      <c r="A28" t="s">
        <v>115</v>
      </c>
      <c r="B28" s="2">
        <f t="shared" si="1"/>
        <v>2.6944444444444441E-2</v>
      </c>
      <c r="C28" s="1">
        <v>1.0555555555555554E-2</v>
      </c>
      <c r="D28" s="1">
        <v>4.4675925925925933E-3</v>
      </c>
      <c r="E28" s="1">
        <v>9.1087962962962971E-3</v>
      </c>
      <c r="F28" s="1">
        <v>2.8124999999999995E-3</v>
      </c>
    </row>
    <row r="29" spans="1:11" x14ac:dyDescent="0.35">
      <c r="A29" t="s">
        <v>157</v>
      </c>
      <c r="B29" s="2">
        <f t="shared" si="1"/>
        <v>1.3668981481481483E-2</v>
      </c>
      <c r="C29" s="1">
        <v>6.6666666666666671E-3</v>
      </c>
      <c r="D29" s="1">
        <v>7.0023148148148154E-3</v>
      </c>
    </row>
    <row r="30" spans="1:11" x14ac:dyDescent="0.35">
      <c r="A30" t="s">
        <v>185</v>
      </c>
      <c r="B30" s="2">
        <f t="shared" si="1"/>
        <v>5.6712962962962956E-4</v>
      </c>
      <c r="C30" s="1">
        <v>5.6712962962962956E-4</v>
      </c>
    </row>
    <row r="31" spans="1:11" x14ac:dyDescent="0.35">
      <c r="A31" t="s">
        <v>93</v>
      </c>
      <c r="B31" s="2">
        <f t="shared" si="1"/>
        <v>2.5868055555555554E-2</v>
      </c>
      <c r="C31" s="1">
        <v>8.5879629629629622E-3</v>
      </c>
      <c r="D31" s="1">
        <v>1.7280092592592593E-2</v>
      </c>
    </row>
    <row r="32" spans="1:11" x14ac:dyDescent="0.35">
      <c r="A32" t="s">
        <v>130</v>
      </c>
      <c r="B32" s="2">
        <f t="shared" si="1"/>
        <v>2.732638888888889E-2</v>
      </c>
      <c r="C32" s="1">
        <v>1.7604166666666667E-2</v>
      </c>
      <c r="D32" s="1">
        <v>9.7222222222222224E-3</v>
      </c>
    </row>
    <row r="33" spans="1:14" x14ac:dyDescent="0.35">
      <c r="A33" t="s">
        <v>78</v>
      </c>
      <c r="B33" s="2">
        <f t="shared" si="1"/>
        <v>0.1521875</v>
      </c>
      <c r="C33" s="1">
        <v>4.409722222222222E-3</v>
      </c>
      <c r="D33" s="1">
        <v>2.8611111111111115E-2</v>
      </c>
      <c r="E33" s="1">
        <v>1.9328703703703704E-3</v>
      </c>
      <c r="F33" s="1">
        <v>3.0324074074074073E-3</v>
      </c>
      <c r="G33" s="1">
        <v>9.7222222222222209E-4</v>
      </c>
      <c r="H33" s="1">
        <v>2.146990740740741E-2</v>
      </c>
      <c r="I33" s="1">
        <v>1.3263888888888889E-2</v>
      </c>
      <c r="J33" s="1">
        <v>1.087962962962963E-2</v>
      </c>
      <c r="K33" s="1">
        <v>1.5925925925925927E-2</v>
      </c>
      <c r="L33" s="1">
        <v>7.3611111111111108E-3</v>
      </c>
      <c r="M33" s="1">
        <v>3.0439814814814821E-3</v>
      </c>
      <c r="N33" s="1">
        <v>4.1284722222222223E-2</v>
      </c>
    </row>
    <row r="34" spans="1:14" x14ac:dyDescent="0.35">
      <c r="A34" t="s">
        <v>85</v>
      </c>
      <c r="B34" s="2">
        <f t="shared" si="1"/>
        <v>5.9143518518518521E-3</v>
      </c>
      <c r="C34" s="1">
        <v>2.2337962962962967E-3</v>
      </c>
      <c r="D34" s="1">
        <v>3.6805555555555554E-3</v>
      </c>
    </row>
    <row r="35" spans="1:14" x14ac:dyDescent="0.35">
      <c r="A35" t="s">
        <v>167</v>
      </c>
      <c r="B35" s="2">
        <f t="shared" si="1"/>
        <v>6.5312499999999996E-2</v>
      </c>
      <c r="C35" s="1">
        <v>2.0706018518518519E-2</v>
      </c>
      <c r="D35" s="1">
        <v>2.6759259259259257E-2</v>
      </c>
      <c r="E35" s="1">
        <v>1.7847222222222223E-2</v>
      </c>
    </row>
    <row r="36" spans="1:14" x14ac:dyDescent="0.35">
      <c r="A36" t="s">
        <v>104</v>
      </c>
      <c r="B36" s="2">
        <f t="shared" si="1"/>
        <v>1.1990740740740739E-2</v>
      </c>
      <c r="C36" s="1">
        <v>6.7708333333333336E-3</v>
      </c>
      <c r="D36" s="1">
        <v>5.2199074074074066E-3</v>
      </c>
    </row>
    <row r="37" spans="1:14" x14ac:dyDescent="0.35">
      <c r="A37" t="s">
        <v>173</v>
      </c>
      <c r="B37" s="2">
        <f t="shared" si="1"/>
        <v>6.2037037037037043E-3</v>
      </c>
      <c r="C37" s="1">
        <v>6.2037037037037043E-3</v>
      </c>
    </row>
    <row r="38" spans="1:14" x14ac:dyDescent="0.35">
      <c r="A38" t="s">
        <v>180</v>
      </c>
      <c r="B38" s="2">
        <f t="shared" si="1"/>
        <v>1.9155092592592592E-2</v>
      </c>
      <c r="C38" s="1">
        <v>1.9155092592592592E-2</v>
      </c>
    </row>
    <row r="39" spans="1:14" x14ac:dyDescent="0.35">
      <c r="A39" t="s">
        <v>166</v>
      </c>
      <c r="B39" s="2">
        <f t="shared" si="1"/>
        <v>1.0162037037037037E-2</v>
      </c>
      <c r="C39" s="1">
        <v>1.0162037037037037E-2</v>
      </c>
    </row>
    <row r="40" spans="1:14" x14ac:dyDescent="0.35">
      <c r="A40" t="s">
        <v>118</v>
      </c>
      <c r="B40" s="2">
        <f t="shared" si="1"/>
        <v>6.655092592592593E-2</v>
      </c>
      <c r="C40" s="1">
        <v>2.6493055555555558E-2</v>
      </c>
      <c r="D40" s="1">
        <v>4.0057870370370369E-2</v>
      </c>
    </row>
    <row r="41" spans="1:14" x14ac:dyDescent="0.35">
      <c r="A41" t="s">
        <v>178</v>
      </c>
      <c r="B41" s="2">
        <f t="shared" si="1"/>
        <v>3.0787037037037037E-3</v>
      </c>
      <c r="C41" s="1">
        <v>3.0787037037037037E-3</v>
      </c>
    </row>
    <row r="42" spans="1:14" x14ac:dyDescent="0.35">
      <c r="A42" t="s">
        <v>174</v>
      </c>
      <c r="B42" s="2">
        <f t="shared" si="1"/>
        <v>1.5983796296296295E-2</v>
      </c>
      <c r="C42" s="1">
        <v>2.7777777777777779E-3</v>
      </c>
      <c r="D42" s="1">
        <v>1.3206018518518518E-2</v>
      </c>
    </row>
    <row r="43" spans="1:14" x14ac:dyDescent="0.35">
      <c r="A43" t="s">
        <v>152</v>
      </c>
      <c r="B43" s="2">
        <f t="shared" si="1"/>
        <v>1.8078703703703704E-2</v>
      </c>
      <c r="C43" s="1">
        <v>6.7592592592592591E-3</v>
      </c>
      <c r="D43" s="1">
        <v>1.1319444444444444E-2</v>
      </c>
    </row>
    <row r="44" spans="1:14" x14ac:dyDescent="0.35">
      <c r="A44" t="s">
        <v>129</v>
      </c>
      <c r="B44" s="2">
        <f t="shared" si="1"/>
        <v>1.8796296296296297E-2</v>
      </c>
      <c r="C44" s="1">
        <v>8.2523148148148148E-3</v>
      </c>
      <c r="D44" s="1">
        <v>1.0543981481481481E-2</v>
      </c>
    </row>
    <row r="45" spans="1:14" x14ac:dyDescent="0.35">
      <c r="A45" t="s">
        <v>184</v>
      </c>
      <c r="B45" s="2">
        <f t="shared" si="1"/>
        <v>1.1377314814814814E-2</v>
      </c>
      <c r="C45" s="1">
        <v>1.1377314814814814E-2</v>
      </c>
    </row>
    <row r="46" spans="1:14" x14ac:dyDescent="0.35">
      <c r="A46" t="s">
        <v>143</v>
      </c>
      <c r="B46" s="2">
        <f t="shared" si="1"/>
        <v>0.1764583333333333</v>
      </c>
      <c r="C46" s="1">
        <v>3.6238425925925924E-2</v>
      </c>
      <c r="D46" s="1">
        <v>4.2199074074074076E-2</v>
      </c>
      <c r="E46" s="1">
        <v>6.9444444444444434E-2</v>
      </c>
      <c r="F46" s="1">
        <v>2.8576388888888887E-2</v>
      </c>
    </row>
    <row r="47" spans="1:14" x14ac:dyDescent="0.35">
      <c r="A47" t="s">
        <v>154</v>
      </c>
      <c r="B47" s="2">
        <f t="shared" si="1"/>
        <v>7.0370370370370378E-3</v>
      </c>
      <c r="C47" s="1">
        <v>4.8379629629629632E-3</v>
      </c>
      <c r="D47" s="1">
        <v>2.1990740740740742E-3</v>
      </c>
    </row>
    <row r="48" spans="1:14" x14ac:dyDescent="0.35">
      <c r="A48" t="s">
        <v>131</v>
      </c>
      <c r="B48" s="2">
        <f t="shared" si="1"/>
        <v>1.6111111111111111E-2</v>
      </c>
      <c r="C48" s="1">
        <v>3.1134259259259257E-3</v>
      </c>
      <c r="D48" s="1">
        <v>1.2997685185185183E-2</v>
      </c>
    </row>
    <row r="49" spans="1:34" x14ac:dyDescent="0.35">
      <c r="B49" s="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</row>
    <row r="51" spans="1:34" x14ac:dyDescent="0.35">
      <c r="A51" s="8" t="s">
        <v>220</v>
      </c>
      <c r="B51" s="2">
        <f>SUM(B52:B54)</f>
        <v>2.8148148148148148E-2</v>
      </c>
    </row>
    <row r="52" spans="1:34" x14ac:dyDescent="0.35">
      <c r="A52" t="s">
        <v>97</v>
      </c>
      <c r="B52" s="2">
        <f>SUM(C52:AK52)</f>
        <v>1.0416666666666666E-2</v>
      </c>
      <c r="C52" s="1">
        <v>1.0416666666666666E-2</v>
      </c>
    </row>
    <row r="53" spans="1:34" x14ac:dyDescent="0.35">
      <c r="A53" t="s">
        <v>192</v>
      </c>
      <c r="B53" s="2">
        <f>SUM(C53:AK53)</f>
        <v>1.5729166666666666E-2</v>
      </c>
      <c r="C53" s="1">
        <v>1.5729166666666666E-2</v>
      </c>
    </row>
    <row r="54" spans="1:34" x14ac:dyDescent="0.35">
      <c r="A54" t="s">
        <v>170</v>
      </c>
      <c r="B54" s="2">
        <f>SUM(C54:AK54)</f>
        <v>2.0023148148148148E-3</v>
      </c>
      <c r="C54" s="1">
        <v>2.0023148148148148E-3</v>
      </c>
    </row>
    <row r="57" spans="1:34" x14ac:dyDescent="0.35">
      <c r="A57" s="8" t="s">
        <v>222</v>
      </c>
      <c r="B57" s="2">
        <f>SUM(B58:B73)</f>
        <v>2.9398495370370372</v>
      </c>
    </row>
    <row r="58" spans="1:34" x14ac:dyDescent="0.35">
      <c r="A58" t="s">
        <v>0</v>
      </c>
      <c r="B58" s="2">
        <f>SUM(C58:AI58)</f>
        <v>0.61900462962962965</v>
      </c>
      <c r="C58" s="1">
        <v>3.2407407407407406E-3</v>
      </c>
      <c r="D58" s="1">
        <v>1.1122685185185185E-2</v>
      </c>
      <c r="E58" s="1">
        <v>3.8773148148148143E-3</v>
      </c>
      <c r="F58" s="1">
        <v>5.3125000000000004E-3</v>
      </c>
      <c r="G58" s="1">
        <v>8.7847222222222233E-3</v>
      </c>
      <c r="H58" s="1">
        <v>3.4502314814814812E-2</v>
      </c>
      <c r="I58" s="1">
        <v>1.4583333333333332E-2</v>
      </c>
      <c r="J58" s="1">
        <v>2.0578703703703703E-2</v>
      </c>
      <c r="K58" s="1">
        <v>1.8124999999999999E-2</v>
      </c>
      <c r="L58" s="1">
        <v>4.3472222222222225E-2</v>
      </c>
      <c r="M58" s="1">
        <v>1.1064814814814814E-2</v>
      </c>
      <c r="N58" s="1">
        <v>3.6805555555555557E-2</v>
      </c>
      <c r="O58" s="1">
        <v>7.789351851851852E-3</v>
      </c>
      <c r="P58" s="1">
        <v>2.9976851851851848E-3</v>
      </c>
      <c r="Q58" s="1">
        <v>1.650462962962963E-2</v>
      </c>
      <c r="R58" s="1">
        <v>3.4490740740740738E-2</v>
      </c>
      <c r="S58" s="1">
        <v>1.1145833333333334E-2</v>
      </c>
      <c r="T58" s="1">
        <v>2.5300925925925925E-2</v>
      </c>
      <c r="U58" s="1">
        <v>9.3437500000000007E-2</v>
      </c>
      <c r="V58" s="1">
        <v>6.4930555555555549E-3</v>
      </c>
      <c r="W58" s="1">
        <v>3.3333333333333333E-2</v>
      </c>
      <c r="X58" s="1">
        <v>1.3414351851851851E-2</v>
      </c>
      <c r="Y58" s="1">
        <v>1.5462962962962963E-2</v>
      </c>
      <c r="Z58" s="1">
        <v>6.4814814814814813E-3</v>
      </c>
      <c r="AA58" s="1">
        <v>9.7569444444444448E-3</v>
      </c>
      <c r="AB58" s="1">
        <v>2.9062500000000002E-2</v>
      </c>
      <c r="AC58" s="1">
        <v>1.315972222222222E-2</v>
      </c>
      <c r="AD58" s="1">
        <v>5.2430555555555555E-3</v>
      </c>
      <c r="AE58" s="1">
        <v>5.1504629629629635E-3</v>
      </c>
      <c r="AF58" s="1">
        <v>5.4861111111111117E-3</v>
      </c>
      <c r="AG58" s="1">
        <v>1.9444444444444445E-2</v>
      </c>
      <c r="AH58" s="1">
        <v>5.3379629629629631E-2</v>
      </c>
    </row>
    <row r="59" spans="1:34" x14ac:dyDescent="0.35">
      <c r="A59" t="s">
        <v>224</v>
      </c>
      <c r="B59" s="2">
        <f t="shared" ref="B59:B73" si="2">SUM(C59:AK59)</f>
        <v>1.8055555555555557E-2</v>
      </c>
      <c r="C59" s="1">
        <v>1.8055555555555557E-2</v>
      </c>
    </row>
    <row r="60" spans="1:34" x14ac:dyDescent="0.35">
      <c r="A60" t="s">
        <v>177</v>
      </c>
      <c r="B60" s="2">
        <f t="shared" si="2"/>
        <v>0.30563657407407407</v>
      </c>
      <c r="C60" s="1">
        <v>5.7222222222222223E-2</v>
      </c>
      <c r="D60" s="1">
        <v>6.2245370370370368E-2</v>
      </c>
      <c r="E60" s="1">
        <v>7.1412037037037043E-3</v>
      </c>
      <c r="F60" s="1">
        <v>2.8993055555555553E-2</v>
      </c>
      <c r="G60" s="1">
        <v>7.706018518518519E-2</v>
      </c>
      <c r="H60" s="1">
        <v>2.4155092592592589E-2</v>
      </c>
      <c r="I60" s="1">
        <v>4.8819444444444443E-2</v>
      </c>
    </row>
    <row r="61" spans="1:34" x14ac:dyDescent="0.35">
      <c r="A61" t="s">
        <v>49</v>
      </c>
      <c r="B61" s="2">
        <f t="shared" si="2"/>
        <v>0.19717592592592592</v>
      </c>
      <c r="C61" s="1">
        <v>1.2083333333333333E-2</v>
      </c>
      <c r="D61" s="1">
        <v>1.5891203703703703E-2</v>
      </c>
      <c r="E61" s="1">
        <v>2.9166666666666664E-2</v>
      </c>
      <c r="F61" s="1">
        <v>3.0532407407407411E-2</v>
      </c>
      <c r="G61" s="1">
        <v>4.3240740740740739E-2</v>
      </c>
      <c r="H61" s="1">
        <v>3.712962962962963E-2</v>
      </c>
      <c r="I61" s="1">
        <v>2.9131944444444446E-2</v>
      </c>
    </row>
    <row r="62" spans="1:34" x14ac:dyDescent="0.35">
      <c r="A62" t="s">
        <v>16</v>
      </c>
      <c r="B62" s="2">
        <f t="shared" si="2"/>
        <v>9.3379629629629618E-2</v>
      </c>
      <c r="C62" s="1">
        <v>1.2060185185185186E-2</v>
      </c>
      <c r="D62" s="1">
        <v>8.564814814814815E-3</v>
      </c>
      <c r="E62" s="1">
        <v>2.3263888888888887E-3</v>
      </c>
      <c r="F62" s="1">
        <v>1.1273148148148148E-2</v>
      </c>
      <c r="G62" s="1">
        <v>9.7106481481481471E-3</v>
      </c>
      <c r="H62" s="1">
        <v>9.4444444444444445E-3</v>
      </c>
      <c r="I62" s="1">
        <v>6.8981481481481489E-3</v>
      </c>
      <c r="J62" s="1">
        <v>1.8067129629629631E-2</v>
      </c>
      <c r="K62" s="1">
        <v>1.503472222222222E-2</v>
      </c>
    </row>
    <row r="63" spans="1:34" x14ac:dyDescent="0.35">
      <c r="A63" t="s">
        <v>22</v>
      </c>
      <c r="B63" s="2">
        <f t="shared" si="2"/>
        <v>0.18449074074074073</v>
      </c>
      <c r="C63" s="1">
        <v>1.4050925925925927E-2</v>
      </c>
      <c r="D63" s="1">
        <v>1.7071759259259259E-2</v>
      </c>
      <c r="E63" s="1">
        <v>7.6701388888888888E-2</v>
      </c>
      <c r="F63" s="1">
        <v>4.1840277777777775E-2</v>
      </c>
      <c r="G63" s="1">
        <v>3.4826388888888886E-2</v>
      </c>
    </row>
    <row r="64" spans="1:34" x14ac:dyDescent="0.35">
      <c r="A64" t="s">
        <v>153</v>
      </c>
      <c r="B64" s="2">
        <f t="shared" si="2"/>
        <v>0.14675925925925926</v>
      </c>
      <c r="C64" s="1">
        <v>7.7314814814814822E-2</v>
      </c>
      <c r="D64" s="1">
        <v>6.9444444444444434E-2</v>
      </c>
    </row>
    <row r="65" spans="1:12" x14ac:dyDescent="0.35">
      <c r="A65" t="s">
        <v>168</v>
      </c>
      <c r="B65" s="2">
        <f t="shared" si="2"/>
        <v>4.7384259259259258E-2</v>
      </c>
      <c r="C65" s="1">
        <v>4.7384259259259258E-2</v>
      </c>
    </row>
    <row r="66" spans="1:12" x14ac:dyDescent="0.35">
      <c r="A66" t="s">
        <v>8</v>
      </c>
      <c r="B66" s="2">
        <f t="shared" si="2"/>
        <v>0.22195601851851854</v>
      </c>
      <c r="C66" s="1">
        <v>1.6145833333333335E-2</v>
      </c>
      <c r="D66" s="1">
        <v>4.1666666666666664E-2</v>
      </c>
      <c r="E66" s="1">
        <v>1.3171296296296294E-2</v>
      </c>
      <c r="F66" s="1">
        <v>6.128472222222222E-2</v>
      </c>
      <c r="G66" s="9">
        <v>2.0706018518518519E-2</v>
      </c>
      <c r="H66" s="1">
        <v>1.2256944444444444E-2</v>
      </c>
      <c r="I66" s="1">
        <v>2.1770833333333336E-2</v>
      </c>
      <c r="J66" s="1">
        <v>2.4814814814814817E-2</v>
      </c>
      <c r="K66" s="1">
        <v>4.155092592592593E-3</v>
      </c>
      <c r="L66" s="1">
        <v>5.9837962962962961E-3</v>
      </c>
    </row>
    <row r="67" spans="1:12" x14ac:dyDescent="0.35">
      <c r="A67" t="s">
        <v>188</v>
      </c>
      <c r="B67" s="2">
        <f t="shared" si="2"/>
        <v>0.36223379629629626</v>
      </c>
      <c r="C67" s="1">
        <v>0.15216435185185184</v>
      </c>
      <c r="D67" s="1">
        <v>8.2013888888888886E-2</v>
      </c>
      <c r="E67" s="1">
        <v>5.5798611111111111E-2</v>
      </c>
      <c r="F67" s="1">
        <v>7.2256944444444443E-2</v>
      </c>
    </row>
    <row r="68" spans="1:12" x14ac:dyDescent="0.35">
      <c r="A68" t="s">
        <v>146</v>
      </c>
      <c r="B68" s="2">
        <f t="shared" si="2"/>
        <v>0.22118055555555555</v>
      </c>
      <c r="C68" s="1">
        <v>3.0555555555555555E-2</v>
      </c>
      <c r="D68" s="1">
        <v>2.525462962962963E-2</v>
      </c>
      <c r="E68" s="1">
        <v>6.1111111111111116E-2</v>
      </c>
      <c r="F68" s="1">
        <v>0.10425925925925926</v>
      </c>
    </row>
    <row r="69" spans="1:12" x14ac:dyDescent="0.35">
      <c r="A69" t="s">
        <v>190</v>
      </c>
      <c r="B69" s="2">
        <f t="shared" si="2"/>
        <v>9.4212962962962957E-2</v>
      </c>
      <c r="C69" s="1">
        <v>9.4212962962962957E-2</v>
      </c>
      <c r="D69" s="1"/>
    </row>
    <row r="70" spans="1:12" x14ac:dyDescent="0.35">
      <c r="A70" t="s">
        <v>191</v>
      </c>
      <c r="B70" s="2">
        <f t="shared" si="2"/>
        <v>6.222222222222222E-2</v>
      </c>
      <c r="C70" s="1">
        <v>2.8645833333333332E-2</v>
      </c>
      <c r="D70" s="1">
        <v>3.3576388888888892E-2</v>
      </c>
    </row>
    <row r="71" spans="1:12" x14ac:dyDescent="0.35">
      <c r="A71" t="s">
        <v>187</v>
      </c>
      <c r="B71" s="2">
        <f t="shared" si="2"/>
        <v>0.33013888888888887</v>
      </c>
      <c r="C71" s="1">
        <v>2.5115740740740741E-2</v>
      </c>
      <c r="D71" s="1">
        <v>4.9305555555555554E-2</v>
      </c>
      <c r="E71" s="1">
        <v>4.0428240740740744E-2</v>
      </c>
      <c r="F71" s="1">
        <v>0.10864583333333333</v>
      </c>
      <c r="G71" s="1">
        <v>0.10664351851851851</v>
      </c>
    </row>
    <row r="72" spans="1:12" x14ac:dyDescent="0.35">
      <c r="A72" t="s">
        <v>225</v>
      </c>
      <c r="B72" s="2">
        <f t="shared" si="2"/>
        <v>2.4907407407407406E-2</v>
      </c>
      <c r="C72" s="1">
        <v>2.4907407407407406E-2</v>
      </c>
    </row>
    <row r="73" spans="1:12" x14ac:dyDescent="0.35">
      <c r="A73" t="s">
        <v>189</v>
      </c>
      <c r="B73" s="2">
        <f t="shared" si="2"/>
        <v>1.1111111111111112E-2</v>
      </c>
      <c r="C73" s="1">
        <v>1.1111111111111112E-2</v>
      </c>
    </row>
    <row r="74" spans="1:12" s="10" customFormat="1" x14ac:dyDescent="0.35"/>
    <row r="75" spans="1:12" s="10" customFormat="1" x14ac:dyDescent="0.35">
      <c r="A75" s="3" t="s">
        <v>223</v>
      </c>
      <c r="B75" s="11">
        <f>SUM(B57,B51,B21,B8,B4)</f>
        <v>4.6395601851851849</v>
      </c>
    </row>
  </sheetData>
  <sortState xmlns:xlrd2="http://schemas.microsoft.com/office/spreadsheetml/2017/richdata2" ref="A9:K18">
    <sortCondition ref="A9:A18"/>
  </sortState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2A600-78AD-43B1-8DDF-A2C52FCC48D0}">
  <dimension ref="A1"/>
  <sheetViews>
    <sheetView workbookViewId="0">
      <selection activeCell="L42" sqref="L42"/>
    </sheetView>
  </sheetViews>
  <sheetFormatPr defaultRowHeight="14.5" x14ac:dyDescent="0.35"/>
  <sheetData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29861-2C9A-4D86-A7C0-6F3A9675FE6C}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3862F-D53B-4C55-ACC5-CC6AC924F96E}">
  <dimension ref="A1:E48"/>
  <sheetViews>
    <sheetView topLeftCell="A16" workbookViewId="0">
      <selection activeCell="I11" sqref="I11"/>
    </sheetView>
  </sheetViews>
  <sheetFormatPr defaultRowHeight="14.5" x14ac:dyDescent="0.35"/>
  <cols>
    <col min="1" max="1" width="28.54296875" customWidth="1"/>
    <col min="3" max="3" width="22.1796875" customWidth="1"/>
    <col min="4" max="4" width="8.81640625" bestFit="1" customWidth="1"/>
  </cols>
  <sheetData>
    <row r="1" spans="1:5" ht="23.5" x14ac:dyDescent="0.35">
      <c r="A1" s="13" t="s">
        <v>226</v>
      </c>
    </row>
    <row r="3" spans="1:5" x14ac:dyDescent="0.35">
      <c r="A3" s="12"/>
    </row>
    <row r="5" spans="1:5" ht="15.5" customHeight="1" x14ac:dyDescent="0.35">
      <c r="A5" s="27" t="s">
        <v>227</v>
      </c>
      <c r="B5" s="27"/>
      <c r="C5" s="27"/>
      <c r="D5" s="28" t="s">
        <v>229</v>
      </c>
      <c r="E5" s="26"/>
    </row>
    <row r="6" spans="1:5" x14ac:dyDescent="0.35">
      <c r="A6" s="26"/>
      <c r="B6" s="26"/>
      <c r="C6" s="26"/>
      <c r="D6" s="28"/>
      <c r="E6" s="26"/>
    </row>
    <row r="7" spans="1:5" ht="14.5" customHeight="1" x14ac:dyDescent="0.35">
      <c r="A7" s="28" t="s">
        <v>228</v>
      </c>
      <c r="B7" s="28"/>
      <c r="C7" s="28"/>
      <c r="D7" s="28"/>
      <c r="E7" s="26"/>
    </row>
    <row r="8" spans="1:5" x14ac:dyDescent="0.35">
      <c r="A8" s="24"/>
      <c r="B8" s="24"/>
      <c r="C8" s="24"/>
      <c r="D8" s="25">
        <v>0.70386574074074071</v>
      </c>
      <c r="E8" s="26"/>
    </row>
    <row r="9" spans="1:5" x14ac:dyDescent="0.35">
      <c r="A9" s="24"/>
      <c r="B9" s="24"/>
      <c r="C9" s="24"/>
      <c r="D9" s="25"/>
      <c r="E9" s="26"/>
    </row>
    <row r="10" spans="1:5" x14ac:dyDescent="0.35">
      <c r="A10" s="14"/>
      <c r="B10" s="26"/>
      <c r="C10" s="26"/>
      <c r="D10" s="16">
        <v>0.70386574074074071</v>
      </c>
      <c r="E10" s="14"/>
    </row>
    <row r="11" spans="1:5" x14ac:dyDescent="0.35">
      <c r="A11" s="14"/>
      <c r="B11" s="14"/>
      <c r="C11" s="14"/>
      <c r="D11" s="15">
        <v>3.4722222222222222E-5</v>
      </c>
      <c r="E11" s="14"/>
    </row>
    <row r="12" spans="1:5" x14ac:dyDescent="0.35">
      <c r="A12" s="14"/>
      <c r="B12" s="14"/>
      <c r="C12" s="14" t="s">
        <v>30</v>
      </c>
      <c r="D12" s="15">
        <v>0.29543981481481479</v>
      </c>
      <c r="E12" s="14"/>
    </row>
    <row r="13" spans="1:5" x14ac:dyDescent="0.35">
      <c r="A13" s="14"/>
      <c r="B13" s="14"/>
      <c r="C13" s="14" t="s">
        <v>230</v>
      </c>
      <c r="D13" s="15">
        <v>6.7928240740740733E-2</v>
      </c>
      <c r="E13" s="14"/>
    </row>
    <row r="14" spans="1:5" x14ac:dyDescent="0.35">
      <c r="A14" s="14"/>
      <c r="B14" s="14"/>
      <c r="C14" s="14" t="s">
        <v>231</v>
      </c>
      <c r="D14" s="15">
        <v>4.0590277777777781E-2</v>
      </c>
      <c r="E14" s="14"/>
    </row>
    <row r="15" spans="1:5" ht="43.5" x14ac:dyDescent="0.35">
      <c r="A15" s="14"/>
      <c r="B15" s="14"/>
      <c r="C15" s="14" t="s">
        <v>232</v>
      </c>
      <c r="D15" s="15">
        <v>6.3634259259259265E-2</v>
      </c>
      <c r="E15" s="14"/>
    </row>
    <row r="16" spans="1:5" x14ac:dyDescent="0.35">
      <c r="A16" s="14"/>
      <c r="B16" s="14"/>
      <c r="C16" s="14" t="s">
        <v>34</v>
      </c>
      <c r="D16" s="15">
        <v>3.3506944444444443E-2</v>
      </c>
      <c r="E16" s="14"/>
    </row>
    <row r="17" spans="1:5" x14ac:dyDescent="0.35">
      <c r="A17" s="14"/>
      <c r="B17" s="14"/>
      <c r="C17" s="14" t="s">
        <v>233</v>
      </c>
      <c r="D17" s="15">
        <v>2.826388888888889E-2</v>
      </c>
      <c r="E17" s="14"/>
    </row>
    <row r="18" spans="1:5" x14ac:dyDescent="0.35">
      <c r="A18" s="14"/>
      <c r="B18" s="14"/>
      <c r="C18" s="14" t="s">
        <v>234</v>
      </c>
      <c r="D18" s="15">
        <v>1.9340277777777779E-2</v>
      </c>
      <c r="E18" s="14"/>
    </row>
    <row r="19" spans="1:5" x14ac:dyDescent="0.35">
      <c r="A19" s="14"/>
      <c r="B19" s="14"/>
      <c r="C19" s="14" t="s">
        <v>235</v>
      </c>
      <c r="D19" s="15">
        <v>2.417824074074074E-2</v>
      </c>
      <c r="E19" s="14"/>
    </row>
    <row r="20" spans="1:5" x14ac:dyDescent="0.35">
      <c r="A20" s="14"/>
      <c r="B20" s="14"/>
      <c r="C20" s="14" t="s">
        <v>236</v>
      </c>
      <c r="D20" s="15">
        <v>2.3831018518518519E-2</v>
      </c>
      <c r="E20" s="14"/>
    </row>
    <row r="21" spans="1:5" ht="29" x14ac:dyDescent="0.35">
      <c r="A21" s="14"/>
      <c r="B21" s="14"/>
      <c r="C21" s="14" t="s">
        <v>237</v>
      </c>
      <c r="D21" s="15">
        <v>7.2222222222222229E-2</v>
      </c>
      <c r="E21" s="14"/>
    </row>
    <row r="22" spans="1:5" x14ac:dyDescent="0.35">
      <c r="A22" s="14"/>
      <c r="B22" s="14"/>
      <c r="C22" s="14" t="s">
        <v>238</v>
      </c>
      <c r="D22" s="15">
        <v>2.2835648148148147E-2</v>
      </c>
      <c r="E22" s="14"/>
    </row>
    <row r="23" spans="1:5" x14ac:dyDescent="0.35">
      <c r="A23" s="14"/>
      <c r="B23" s="14"/>
      <c r="C23" s="14" t="s">
        <v>239</v>
      </c>
      <c r="D23" s="15">
        <v>5.4745370370370373E-3</v>
      </c>
      <c r="E23" s="14"/>
    </row>
    <row r="24" spans="1:5" x14ac:dyDescent="0.35">
      <c r="A24" s="14"/>
      <c r="B24" s="14"/>
      <c r="C24" s="14" t="s">
        <v>240</v>
      </c>
      <c r="D24" s="15">
        <v>6.5856481481481469E-3</v>
      </c>
      <c r="E24" s="14"/>
    </row>
    <row r="26" spans="1:5" ht="23.5" x14ac:dyDescent="0.35">
      <c r="A26" s="17" t="s">
        <v>241</v>
      </c>
    </row>
    <row r="28" spans="1:5" x14ac:dyDescent="0.35">
      <c r="A28" s="12"/>
    </row>
    <row r="30" spans="1:5" ht="15.5" customHeight="1" x14ac:dyDescent="0.35">
      <c r="A30" s="27" t="s">
        <v>227</v>
      </c>
      <c r="B30" s="27"/>
      <c r="C30" s="27"/>
      <c r="D30" s="28" t="s">
        <v>229</v>
      </c>
      <c r="E30" s="26"/>
    </row>
    <row r="31" spans="1:5" x14ac:dyDescent="0.35">
      <c r="A31" s="26"/>
      <c r="B31" s="26"/>
      <c r="C31" s="26"/>
      <c r="D31" s="28"/>
      <c r="E31" s="26"/>
    </row>
    <row r="32" spans="1:5" ht="14.5" customHeight="1" x14ac:dyDescent="0.35">
      <c r="A32" s="28" t="s">
        <v>228</v>
      </c>
      <c r="B32" s="28"/>
      <c r="C32" s="28"/>
      <c r="D32" s="28"/>
      <c r="E32" s="26"/>
    </row>
    <row r="33" spans="1:5" x14ac:dyDescent="0.35">
      <c r="A33" s="24"/>
      <c r="B33" s="24"/>
      <c r="C33" s="24"/>
      <c r="D33" s="25">
        <v>0.88949074074074075</v>
      </c>
      <c r="E33" s="26"/>
    </row>
    <row r="34" spans="1:5" x14ac:dyDescent="0.35">
      <c r="A34" s="24"/>
      <c r="B34" s="24"/>
      <c r="C34" s="24"/>
      <c r="D34" s="25"/>
      <c r="E34" s="26"/>
    </row>
    <row r="35" spans="1:5" x14ac:dyDescent="0.35">
      <c r="A35" s="14"/>
      <c r="B35" s="26"/>
      <c r="C35" s="26"/>
      <c r="D35" s="16">
        <v>0.88949074074074075</v>
      </c>
      <c r="E35" s="14"/>
    </row>
    <row r="36" spans="1:5" x14ac:dyDescent="0.35">
      <c r="A36" s="14"/>
      <c r="B36" s="14"/>
      <c r="C36" s="14" t="s">
        <v>30</v>
      </c>
      <c r="D36" s="15">
        <v>0.20428240740740741</v>
      </c>
      <c r="E36" s="14"/>
    </row>
    <row r="37" spans="1:5" x14ac:dyDescent="0.35">
      <c r="A37" s="14"/>
      <c r="B37" s="14"/>
      <c r="C37" s="14" t="s">
        <v>39</v>
      </c>
      <c r="D37" s="15">
        <v>7.767361111111111E-2</v>
      </c>
      <c r="E37" s="14"/>
    </row>
    <row r="38" spans="1:5" ht="29" x14ac:dyDescent="0.35">
      <c r="A38" s="14"/>
      <c r="B38" s="14"/>
      <c r="C38" s="14" t="s">
        <v>242</v>
      </c>
      <c r="D38" s="15">
        <v>0.11215277777777777</v>
      </c>
      <c r="E38" s="14"/>
    </row>
    <row r="39" spans="1:5" x14ac:dyDescent="0.35">
      <c r="A39" s="14"/>
      <c r="B39" s="14"/>
      <c r="C39" s="14" t="s">
        <v>231</v>
      </c>
      <c r="D39" s="15">
        <v>3.0266203703703708E-2</v>
      </c>
      <c r="E39" s="14"/>
    </row>
    <row r="40" spans="1:5" ht="43.5" x14ac:dyDescent="0.35">
      <c r="A40" s="14"/>
      <c r="B40" s="14"/>
      <c r="C40" s="14" t="s">
        <v>243</v>
      </c>
      <c r="D40" s="15">
        <v>3.3854166666666664E-2</v>
      </c>
      <c r="E40" s="14"/>
    </row>
    <row r="41" spans="1:5" x14ac:dyDescent="0.35">
      <c r="A41" s="14"/>
      <c r="B41" s="14"/>
      <c r="C41" s="14" t="s">
        <v>233</v>
      </c>
      <c r="D41" s="15">
        <v>0.1723611111111111</v>
      </c>
      <c r="E41" s="14"/>
    </row>
    <row r="42" spans="1:5" ht="29" x14ac:dyDescent="0.35">
      <c r="A42" s="14"/>
      <c r="B42" s="14"/>
      <c r="C42" s="14" t="s">
        <v>244</v>
      </c>
      <c r="D42" s="15">
        <v>6.7997685185185189E-2</v>
      </c>
      <c r="E42" s="14"/>
    </row>
    <row r="43" spans="1:5" x14ac:dyDescent="0.35">
      <c r="A43" s="14"/>
      <c r="B43" s="14"/>
      <c r="C43" s="14" t="s">
        <v>234</v>
      </c>
      <c r="D43" s="15">
        <v>5.2777777777777771E-3</v>
      </c>
      <c r="E43" s="14"/>
    </row>
    <row r="44" spans="1:5" ht="29" x14ac:dyDescent="0.35">
      <c r="A44" s="14"/>
      <c r="B44" s="14"/>
      <c r="C44" s="14" t="s">
        <v>245</v>
      </c>
      <c r="D44" s="15">
        <v>5.1087962962962967E-2</v>
      </c>
      <c r="E44" s="14"/>
    </row>
    <row r="45" spans="1:5" x14ac:dyDescent="0.35">
      <c r="A45" s="14"/>
      <c r="B45" s="14"/>
      <c r="C45" s="14" t="s">
        <v>246</v>
      </c>
      <c r="D45" s="15">
        <v>3.1909722222222221E-2</v>
      </c>
      <c r="E45" s="14"/>
    </row>
    <row r="46" spans="1:5" x14ac:dyDescent="0.35">
      <c r="A46" s="14"/>
      <c r="B46" s="14"/>
      <c r="C46" s="14" t="s">
        <v>236</v>
      </c>
      <c r="D46" s="15">
        <v>7.9687500000000008E-2</v>
      </c>
      <c r="E46" s="14"/>
    </row>
    <row r="47" spans="1:5" x14ac:dyDescent="0.35">
      <c r="A47" s="14"/>
      <c r="B47" s="14"/>
      <c r="C47" s="14" t="s">
        <v>247</v>
      </c>
      <c r="D47" s="15">
        <v>1.9351851851851853E-2</v>
      </c>
      <c r="E47" s="14"/>
    </row>
    <row r="48" spans="1:5" x14ac:dyDescent="0.35">
      <c r="A48" s="14"/>
      <c r="B48" s="14"/>
      <c r="C48" s="14" t="s">
        <v>248</v>
      </c>
      <c r="D48" s="15">
        <v>3.5879629629629629E-3</v>
      </c>
      <c r="E48" s="14"/>
    </row>
  </sheetData>
  <mergeCells count="18">
    <mergeCell ref="A33:C34"/>
    <mergeCell ref="D33:D34"/>
    <mergeCell ref="E33:E34"/>
    <mergeCell ref="B35:C35"/>
    <mergeCell ref="B10:C10"/>
    <mergeCell ref="A30:C30"/>
    <mergeCell ref="A31:C31"/>
    <mergeCell ref="A32:C32"/>
    <mergeCell ref="D30:D32"/>
    <mergeCell ref="E30:E32"/>
    <mergeCell ref="A8:C9"/>
    <mergeCell ref="D8:D9"/>
    <mergeCell ref="E8:E9"/>
    <mergeCell ref="A5:C5"/>
    <mergeCell ref="A6:C6"/>
    <mergeCell ref="A7:C7"/>
    <mergeCell ref="D5:D7"/>
    <mergeCell ref="E5:E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2089E-CF12-48BD-9AB1-73DB61A244E9}">
  <dimension ref="A1"/>
  <sheetViews>
    <sheetView workbookViewId="0">
      <selection activeCell="K40" sqref="K40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6D6F8-1B69-4C92-8574-5E6D449567DB}">
  <dimension ref="A1"/>
  <sheetViews>
    <sheetView topLeftCell="Z1" workbookViewId="0">
      <selection activeCell="BC1" sqref="BC1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DE980-3BEA-41FA-B61A-554B2888E78D}">
  <dimension ref="A2:G17"/>
  <sheetViews>
    <sheetView workbookViewId="0">
      <selection activeCell="D4" sqref="D4"/>
    </sheetView>
  </sheetViews>
  <sheetFormatPr defaultRowHeight="14.5" x14ac:dyDescent="0.35"/>
  <cols>
    <col min="2" max="2" width="14.7265625" customWidth="1"/>
    <col min="3" max="3" width="12.54296875" customWidth="1"/>
    <col min="4" max="4" width="12.54296875" style="6" customWidth="1"/>
    <col min="5" max="6" width="11.1796875" customWidth="1"/>
  </cols>
  <sheetData>
    <row r="2" spans="1:7" s="3" customFormat="1" x14ac:dyDescent="0.35">
      <c r="B2" s="3" t="s">
        <v>198</v>
      </c>
      <c r="C2" s="3" t="s">
        <v>197</v>
      </c>
      <c r="D2" s="5" t="s">
        <v>202</v>
      </c>
      <c r="E2" s="3" t="s">
        <v>200</v>
      </c>
      <c r="F2" s="3" t="s">
        <v>216</v>
      </c>
    </row>
    <row r="3" spans="1:7" s="3" customFormat="1" x14ac:dyDescent="0.35">
      <c r="A3" s="3" t="s">
        <v>201</v>
      </c>
      <c r="B3" s="2">
        <f>SUM(B6:B15)</f>
        <v>47.201388888888886</v>
      </c>
      <c r="C3" s="2">
        <f>SUM(C6:C15)</f>
        <v>37.955347222222215</v>
      </c>
      <c r="D3" s="5">
        <f>SUM(D6:D15)</f>
        <v>163</v>
      </c>
    </row>
    <row r="4" spans="1:7" s="3" customFormat="1" x14ac:dyDescent="0.35">
      <c r="A4" s="3" t="s">
        <v>204</v>
      </c>
      <c r="B4" s="2"/>
      <c r="C4" s="2"/>
      <c r="D4" s="5"/>
    </row>
    <row r="5" spans="1:7" s="3" customFormat="1" x14ac:dyDescent="0.35">
      <c r="D5" s="5"/>
    </row>
    <row r="6" spans="1:7" x14ac:dyDescent="0.35">
      <c r="A6" t="s">
        <v>207</v>
      </c>
      <c r="B6" s="4">
        <v>3.3937500000000003</v>
      </c>
      <c r="C6" s="4">
        <f>Mar!B36</f>
        <v>3.0639699074074067</v>
      </c>
      <c r="D6" s="6">
        <v>13</v>
      </c>
      <c r="E6" s="4">
        <f>(B6-C6)/D6</f>
        <v>2.5367699430199505E-2</v>
      </c>
      <c r="F6" s="7">
        <v>0.75</v>
      </c>
    </row>
    <row r="7" spans="1:7" x14ac:dyDescent="0.35">
      <c r="A7" t="s">
        <v>208</v>
      </c>
      <c r="B7" s="4">
        <v>5.4298611111111112</v>
      </c>
      <c r="C7" s="4">
        <f>Apr!B61</f>
        <v>4.6190625000000001</v>
      </c>
      <c r="D7" s="6">
        <v>20</v>
      </c>
      <c r="E7" s="4">
        <f t="shared" ref="E7:E14" si="0">(B7-C7)/D7</f>
        <v>4.0539930555555562E-2</v>
      </c>
      <c r="F7" s="7">
        <v>0.75</v>
      </c>
    </row>
    <row r="8" spans="1:7" x14ac:dyDescent="0.35">
      <c r="A8" t="s">
        <v>196</v>
      </c>
      <c r="B8" s="4">
        <v>5.3715277777777777</v>
      </c>
      <c r="C8" s="4">
        <f>Maj!B68</f>
        <v>4.7621412037037043</v>
      </c>
      <c r="D8" s="6">
        <v>20</v>
      </c>
      <c r="E8" s="4">
        <f t="shared" si="0"/>
        <v>3.0469328703703669E-2</v>
      </c>
      <c r="F8" s="7">
        <v>0.75</v>
      </c>
    </row>
    <row r="9" spans="1:7" x14ac:dyDescent="0.35">
      <c r="A9" t="s">
        <v>209</v>
      </c>
      <c r="B9" s="4">
        <v>5.6208333333333336</v>
      </c>
      <c r="C9" s="4">
        <f>Jun!B101</f>
        <v>4.7929629629629629</v>
      </c>
      <c r="D9" s="6">
        <v>21</v>
      </c>
      <c r="E9" s="4">
        <f t="shared" si="0"/>
        <v>3.9422398589065273E-2</v>
      </c>
      <c r="F9" s="7">
        <v>0.75</v>
      </c>
    </row>
    <row r="10" spans="1:7" x14ac:dyDescent="0.35">
      <c r="A10" t="s">
        <v>210</v>
      </c>
      <c r="B10" s="4">
        <v>3.8812500000000001</v>
      </c>
      <c r="C10" s="4">
        <f>Jul!B78</f>
        <v>3.231608796296296</v>
      </c>
      <c r="D10" s="6">
        <v>15</v>
      </c>
      <c r="E10" s="4">
        <f t="shared" si="0"/>
        <v>4.3309413580246939E-2</v>
      </c>
      <c r="F10" s="7">
        <v>0.75</v>
      </c>
      <c r="G10" t="s">
        <v>205</v>
      </c>
    </row>
    <row r="11" spans="1:7" x14ac:dyDescent="0.35">
      <c r="A11" t="s">
        <v>211</v>
      </c>
      <c r="B11" s="4">
        <v>4.9493055555555552</v>
      </c>
      <c r="C11" s="4">
        <f>Aug!B74</f>
        <v>4.5284143518518514</v>
      </c>
      <c r="D11" s="6">
        <v>17</v>
      </c>
      <c r="E11" s="4">
        <f t="shared" si="0"/>
        <v>2.4758306100217869E-2</v>
      </c>
      <c r="F11" s="7">
        <v>0.75</v>
      </c>
      <c r="G11" t="s">
        <v>206</v>
      </c>
    </row>
    <row r="12" spans="1:7" x14ac:dyDescent="0.35">
      <c r="A12" t="s">
        <v>212</v>
      </c>
      <c r="B12" s="4">
        <v>6.6263888888888891</v>
      </c>
      <c r="C12" s="4">
        <f>Sep!B84</f>
        <v>5.5633217592592583</v>
      </c>
      <c r="D12" s="6">
        <v>22</v>
      </c>
      <c r="E12" s="4">
        <f t="shared" si="0"/>
        <v>4.832123316498322E-2</v>
      </c>
      <c r="F12" s="7">
        <v>1</v>
      </c>
    </row>
    <row r="13" spans="1:7" x14ac:dyDescent="0.35">
      <c r="A13" t="s">
        <v>213</v>
      </c>
      <c r="B13" s="4">
        <v>5.521527777777778</v>
      </c>
      <c r="C13" s="4">
        <f>Okt!B75</f>
        <v>4.6395601851851849</v>
      </c>
      <c r="D13" s="6">
        <v>17</v>
      </c>
      <c r="E13" s="4">
        <f t="shared" si="0"/>
        <v>5.1880446623093712E-2</v>
      </c>
      <c r="F13" s="7">
        <v>1</v>
      </c>
      <c r="G13" t="s">
        <v>203</v>
      </c>
    </row>
    <row r="14" spans="1:7" x14ac:dyDescent="0.35">
      <c r="A14" t="s">
        <v>214</v>
      </c>
      <c r="B14" s="4">
        <v>3.3576388888888888</v>
      </c>
      <c r="C14" s="4">
        <v>2.7543055555555558</v>
      </c>
      <c r="D14" s="6">
        <v>10</v>
      </c>
      <c r="E14" s="4">
        <f t="shared" si="0"/>
        <v>6.0333333333333308E-2</v>
      </c>
      <c r="F14" s="7">
        <v>0.5</v>
      </c>
    </row>
    <row r="15" spans="1:7" x14ac:dyDescent="0.35">
      <c r="A15" t="s">
        <v>215</v>
      </c>
      <c r="B15" s="4">
        <v>3.0493055555555557</v>
      </c>
      <c r="D15" s="6">
        <v>8</v>
      </c>
      <c r="F15" s="7">
        <v>0.5</v>
      </c>
    </row>
    <row r="17" spans="1:3" x14ac:dyDescent="0.35">
      <c r="A17" t="s">
        <v>249</v>
      </c>
      <c r="B17" s="4">
        <f>SUM(B6:B15)</f>
        <v>47.201388888888886</v>
      </c>
      <c r="C17" s="4">
        <f>SUM(C6:C15)</f>
        <v>37.955347222222215</v>
      </c>
    </row>
  </sheetData>
  <phoneticPr fontId="18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1"/>
  <sheetViews>
    <sheetView zoomScaleNormal="100" workbookViewId="0">
      <selection activeCell="B2" sqref="B2"/>
    </sheetView>
  </sheetViews>
  <sheetFormatPr defaultRowHeight="14.5" x14ac:dyDescent="0.35"/>
  <cols>
    <col min="1" max="1" width="33.26953125" customWidth="1"/>
    <col min="2" max="2" width="8.7265625" style="3"/>
  </cols>
  <sheetData>
    <row r="1" spans="1:7" x14ac:dyDescent="0.35">
      <c r="A1" s="8" t="s">
        <v>217</v>
      </c>
      <c r="B1" s="3" t="s">
        <v>250</v>
      </c>
    </row>
    <row r="2" spans="1:7" x14ac:dyDescent="0.35">
      <c r="B2" s="3" t="s">
        <v>251</v>
      </c>
    </row>
    <row r="3" spans="1:7" x14ac:dyDescent="0.35">
      <c r="A3" s="8" t="s">
        <v>30</v>
      </c>
      <c r="B3" s="2">
        <f>SUM(B4:B6)</f>
        <v>0.14210648148148147</v>
      </c>
      <c r="C3" s="1"/>
      <c r="D3" s="1"/>
    </row>
    <row r="4" spans="1:7" x14ac:dyDescent="0.35">
      <c r="A4" t="s">
        <v>12</v>
      </c>
      <c r="B4" s="2">
        <f>SUM(C4:O4)</f>
        <v>3.4016203703703708E-2</v>
      </c>
      <c r="C4" s="1">
        <v>3.4016203703703708E-2</v>
      </c>
    </row>
    <row r="5" spans="1:7" x14ac:dyDescent="0.35">
      <c r="A5" t="s">
        <v>14</v>
      </c>
      <c r="B5" s="2">
        <f>SUM(C5:O5)</f>
        <v>6.322916666666667E-2</v>
      </c>
      <c r="C5" s="1">
        <v>7.2453703703703708E-3</v>
      </c>
      <c r="D5" s="1">
        <v>5.5983796296296295E-2</v>
      </c>
    </row>
    <row r="6" spans="1:7" x14ac:dyDescent="0.35">
      <c r="A6" t="s">
        <v>13</v>
      </c>
      <c r="B6" s="2">
        <f>SUM(C6:O6)</f>
        <v>4.4861111111111109E-2</v>
      </c>
      <c r="C6" s="1">
        <v>4.4861111111111109E-2</v>
      </c>
    </row>
    <row r="7" spans="1:7" x14ac:dyDescent="0.35">
      <c r="B7" s="2"/>
      <c r="C7" s="1"/>
    </row>
    <row r="8" spans="1:7" x14ac:dyDescent="0.35">
      <c r="B8" s="2"/>
      <c r="C8" s="1"/>
      <c r="D8" s="1"/>
    </row>
    <row r="9" spans="1:7" x14ac:dyDescent="0.35">
      <c r="A9" s="8" t="s">
        <v>218</v>
      </c>
      <c r="B9" s="2">
        <f>SUM(B10)</f>
        <v>0.10871527777777777</v>
      </c>
      <c r="C9" s="1"/>
    </row>
    <row r="10" spans="1:7" x14ac:dyDescent="0.35">
      <c r="A10" t="s">
        <v>6</v>
      </c>
      <c r="B10" s="2">
        <f t="shared" ref="B10" si="0">SUM(C10:O10)</f>
        <v>0.10871527777777777</v>
      </c>
      <c r="C10" s="1">
        <v>5.122685185185185E-2</v>
      </c>
      <c r="D10" s="1">
        <v>3.6655092592592593E-2</v>
      </c>
      <c r="E10" s="1">
        <v>2.0833333333333332E-2</v>
      </c>
    </row>
    <row r="11" spans="1:7" x14ac:dyDescent="0.35">
      <c r="B11" s="2"/>
      <c r="C11" s="1"/>
      <c r="D11" s="1"/>
      <c r="E11" s="1"/>
    </row>
    <row r="12" spans="1:7" x14ac:dyDescent="0.35">
      <c r="B12" s="2"/>
      <c r="C12" s="1"/>
      <c r="D12" s="1"/>
      <c r="E12" s="1"/>
    </row>
    <row r="13" spans="1:7" x14ac:dyDescent="0.35">
      <c r="A13" s="8" t="s">
        <v>219</v>
      </c>
      <c r="B13" s="2">
        <f>SUM(B14:B16)</f>
        <v>0.145625</v>
      </c>
    </row>
    <row r="14" spans="1:7" x14ac:dyDescent="0.35">
      <c r="A14" t="s">
        <v>5</v>
      </c>
      <c r="B14" s="2">
        <f>SUM(C14:O14)</f>
        <v>5.3263888888888888E-2</v>
      </c>
      <c r="C14" s="1">
        <v>1.3761574074074074E-2</v>
      </c>
      <c r="D14" s="1">
        <v>9.6296296296296303E-3</v>
      </c>
      <c r="E14" s="1">
        <v>1.6597222222222222E-2</v>
      </c>
      <c r="F14" s="1">
        <v>7.0254629629629634E-3</v>
      </c>
      <c r="G14" s="1">
        <v>6.2499999999999995E-3</v>
      </c>
    </row>
    <row r="15" spans="1:7" x14ac:dyDescent="0.35">
      <c r="A15" t="s">
        <v>9</v>
      </c>
      <c r="B15" s="2">
        <f>SUM(C15:O15)</f>
        <v>1.4386574074074076E-2</v>
      </c>
      <c r="C15" s="1">
        <v>8.4490740740740741E-3</v>
      </c>
      <c r="D15" s="1">
        <v>5.9375000000000009E-3</v>
      </c>
    </row>
    <row r="16" spans="1:7" x14ac:dyDescent="0.35">
      <c r="A16" t="s">
        <v>11</v>
      </c>
      <c r="B16" s="2">
        <f>SUM(C16:O16)</f>
        <v>7.7974537037037037E-2</v>
      </c>
      <c r="C16" s="1">
        <v>7.7974537037037037E-2</v>
      </c>
    </row>
    <row r="17" spans="1:23" x14ac:dyDescent="0.35">
      <c r="B17" s="2"/>
      <c r="C17" s="1"/>
    </row>
    <row r="18" spans="1:23" x14ac:dyDescent="0.35">
      <c r="A18" s="8" t="s">
        <v>220</v>
      </c>
      <c r="B18" s="2">
        <f>SUM(B19)</f>
        <v>1.0416666666666666E-2</v>
      </c>
      <c r="C18" s="1"/>
    </row>
    <row r="19" spans="1:23" x14ac:dyDescent="0.35">
      <c r="A19" t="s">
        <v>10</v>
      </c>
      <c r="B19" s="2">
        <f>SUM(C19:O19)</f>
        <v>1.0416666666666666E-2</v>
      </c>
      <c r="C19" s="1">
        <v>1.0416666666666666E-2</v>
      </c>
    </row>
    <row r="20" spans="1:23" x14ac:dyDescent="0.35">
      <c r="B20" s="2"/>
      <c r="C20" s="1"/>
    </row>
    <row r="21" spans="1:23" x14ac:dyDescent="0.35">
      <c r="B21" s="2"/>
      <c r="C21" s="1"/>
      <c r="D21" s="1"/>
    </row>
    <row r="22" spans="1:23" x14ac:dyDescent="0.35">
      <c r="A22" s="8" t="s">
        <v>222</v>
      </c>
      <c r="B22" s="2">
        <f>SUM(B23:B33)</f>
        <v>2.6571064814814811</v>
      </c>
    </row>
    <row r="23" spans="1:23" x14ac:dyDescent="0.35">
      <c r="A23" t="s">
        <v>0</v>
      </c>
      <c r="B23" s="2">
        <f t="shared" ref="B23:B33" si="1">SUM(C23:AU23)</f>
        <v>0.79087962962962954</v>
      </c>
      <c r="C23" s="1">
        <v>7.5925925925925938E-2</v>
      </c>
      <c r="D23" s="1">
        <v>4.8611111111111112E-2</v>
      </c>
      <c r="E23" s="1">
        <v>2.5416666666666667E-2</v>
      </c>
      <c r="F23" s="1">
        <v>1.695601851851852E-2</v>
      </c>
      <c r="G23" s="1">
        <v>5.1388888888888894E-2</v>
      </c>
      <c r="H23" s="1">
        <v>4.0972222222222222E-2</v>
      </c>
      <c r="I23" s="1">
        <v>5.9722222222222225E-2</v>
      </c>
      <c r="J23" s="1">
        <v>3.2638888888888891E-2</v>
      </c>
      <c r="K23" s="1">
        <v>1.1701388888888891E-2</v>
      </c>
      <c r="L23" s="1">
        <v>3.0555555555555555E-2</v>
      </c>
      <c r="M23" s="1">
        <v>7.6261574074074079E-2</v>
      </c>
      <c r="N23" s="1">
        <v>2.7164351851851853E-2</v>
      </c>
      <c r="O23" s="1">
        <v>3.8946759259259257E-2</v>
      </c>
      <c r="P23" s="1">
        <v>2.7430555555555555E-2</v>
      </c>
      <c r="Q23" s="1">
        <v>8.6909722222222222E-2</v>
      </c>
      <c r="R23" s="1">
        <v>4.1365740740740745E-2</v>
      </c>
      <c r="S23" s="1">
        <v>8.8078703703703704E-3</v>
      </c>
      <c r="T23" s="1">
        <v>1.4467592592592593E-2</v>
      </c>
      <c r="U23" s="1">
        <v>1.045138888888889E-2</v>
      </c>
      <c r="V23" s="1">
        <v>5.0312500000000003E-2</v>
      </c>
      <c r="W23" s="1">
        <v>1.4872685185185185E-2</v>
      </c>
    </row>
    <row r="24" spans="1:23" x14ac:dyDescent="0.35">
      <c r="A24" t="s">
        <v>3</v>
      </c>
      <c r="B24" s="2">
        <f t="shared" si="1"/>
        <v>5.0717592592592592E-2</v>
      </c>
      <c r="C24" s="1">
        <v>4.1863425925925929E-2</v>
      </c>
      <c r="D24" s="1">
        <v>8.8541666666666664E-3</v>
      </c>
    </row>
    <row r="25" spans="1:23" x14ac:dyDescent="0.35">
      <c r="A25" t="s">
        <v>7</v>
      </c>
      <c r="B25" s="2">
        <f t="shared" si="1"/>
        <v>0.12917824074074075</v>
      </c>
      <c r="C25" s="1">
        <v>6.805555555555555E-2</v>
      </c>
      <c r="D25" s="1">
        <v>6.1122685185185183E-2</v>
      </c>
    </row>
    <row r="26" spans="1:23" x14ac:dyDescent="0.35">
      <c r="A26" t="s">
        <v>1</v>
      </c>
      <c r="B26" s="2">
        <f t="shared" si="1"/>
        <v>0.1961111111111111</v>
      </c>
      <c r="C26" s="1">
        <v>8.3553240740740733E-2</v>
      </c>
      <c r="D26" s="1">
        <v>5.3402777777777778E-2</v>
      </c>
      <c r="E26" s="1">
        <v>5.9155092592592586E-2</v>
      </c>
    </row>
    <row r="27" spans="1:23" x14ac:dyDescent="0.35">
      <c r="A27" t="s">
        <v>16</v>
      </c>
      <c r="B27" s="2">
        <f t="shared" si="1"/>
        <v>4.9537037037037041E-3</v>
      </c>
      <c r="C27" s="1">
        <v>4.9537037037037041E-3</v>
      </c>
    </row>
    <row r="28" spans="1:23" x14ac:dyDescent="0.35">
      <c r="A28" t="s">
        <v>2</v>
      </c>
      <c r="B28" s="2">
        <f t="shared" si="1"/>
        <v>0.13831018518518517</v>
      </c>
      <c r="C28" s="1">
        <v>2.2881944444444444E-2</v>
      </c>
      <c r="D28" s="1">
        <v>5.5266203703703699E-2</v>
      </c>
      <c r="E28" s="1">
        <v>2.7928240740740743E-2</v>
      </c>
      <c r="F28" s="1">
        <v>3.2233796296296295E-2</v>
      </c>
    </row>
    <row r="29" spans="1:23" x14ac:dyDescent="0.35">
      <c r="A29" t="s">
        <v>15</v>
      </c>
      <c r="B29" s="2">
        <f t="shared" si="1"/>
        <v>6.8530092592592587E-2</v>
      </c>
      <c r="C29" s="1">
        <v>6.8530092592592587E-2</v>
      </c>
    </row>
    <row r="30" spans="1:23" x14ac:dyDescent="0.35">
      <c r="A30" t="s">
        <v>4</v>
      </c>
      <c r="B30" s="2">
        <f t="shared" si="1"/>
        <v>4.9803240740740738E-2</v>
      </c>
      <c r="C30" s="1">
        <v>4.9803240740740738E-2</v>
      </c>
    </row>
    <row r="31" spans="1:23" x14ac:dyDescent="0.35">
      <c r="A31" t="s">
        <v>70</v>
      </c>
      <c r="B31" s="2">
        <f t="shared" si="1"/>
        <v>1.1447222222222222</v>
      </c>
      <c r="C31" s="1">
        <v>3.5509259259259261E-2</v>
      </c>
      <c r="D31" s="1">
        <v>5.7233796296296297E-2</v>
      </c>
      <c r="E31" s="1">
        <v>1.1979166666666666E-2</v>
      </c>
      <c r="F31" s="1">
        <v>9.7280092592592585E-2</v>
      </c>
      <c r="G31" s="1">
        <v>4.1666666666666664E-2</v>
      </c>
      <c r="H31" s="1">
        <v>3.6400462962962961E-2</v>
      </c>
      <c r="I31" s="1">
        <v>6.5347222222222223E-2</v>
      </c>
      <c r="J31" s="1">
        <v>0.10694444444444444</v>
      </c>
      <c r="K31" s="1">
        <v>6.7037037037037034E-2</v>
      </c>
      <c r="L31" s="1">
        <v>3.7835648148148153E-2</v>
      </c>
      <c r="M31" s="1">
        <v>1.8784722222222223E-2</v>
      </c>
      <c r="N31" s="1">
        <v>7.1527777777777787E-2</v>
      </c>
      <c r="O31" s="1">
        <v>2.449074074074074E-2</v>
      </c>
      <c r="P31" s="1">
        <v>3.5624999999999997E-2</v>
      </c>
      <c r="Q31" s="1">
        <v>5.0914351851851856E-2</v>
      </c>
      <c r="R31" s="1">
        <v>5.8553240740740746E-2</v>
      </c>
      <c r="S31" s="1">
        <v>4.1064814814814811E-2</v>
      </c>
      <c r="T31" s="1">
        <v>0.10407407407407408</v>
      </c>
      <c r="U31" s="1">
        <v>0.12200231481481481</v>
      </c>
      <c r="V31" s="1">
        <v>4.8379629629629627E-2</v>
      </c>
      <c r="W31" s="1">
        <v>1.207175925925926E-2</v>
      </c>
    </row>
    <row r="32" spans="1:23" x14ac:dyDescent="0.35">
      <c r="A32" t="s">
        <v>8</v>
      </c>
      <c r="B32" s="2">
        <f t="shared" si="1"/>
        <v>6.1307870370370374E-2</v>
      </c>
      <c r="C32" s="1">
        <v>6.5393518518518517E-3</v>
      </c>
      <c r="D32" s="1">
        <v>1.8993055555555558E-2</v>
      </c>
      <c r="E32" s="1">
        <v>1.7800925925925925E-2</v>
      </c>
      <c r="F32" s="1">
        <v>8.7615740740740744E-3</v>
      </c>
      <c r="G32" s="1">
        <v>9.2129629629629627E-3</v>
      </c>
    </row>
    <row r="33" spans="1:5" x14ac:dyDescent="0.35">
      <c r="A33" t="s">
        <v>146</v>
      </c>
      <c r="B33" s="2">
        <f t="shared" si="1"/>
        <v>2.2592592592592591E-2</v>
      </c>
      <c r="C33" s="1">
        <v>7.3148148148148148E-3</v>
      </c>
      <c r="D33" s="1">
        <v>1.5277777777777777E-2</v>
      </c>
    </row>
    <row r="34" spans="1:5" x14ac:dyDescent="0.35">
      <c r="B34" s="2"/>
      <c r="C34" s="1"/>
      <c r="D34" s="1"/>
    </row>
    <row r="35" spans="1:5" x14ac:dyDescent="0.35">
      <c r="A35" s="18"/>
      <c r="B35" s="2"/>
    </row>
    <row r="36" spans="1:5" x14ac:dyDescent="0.35">
      <c r="A36" s="3" t="s">
        <v>223</v>
      </c>
      <c r="B36" s="2">
        <f>SUM(B3,B9,B13,B22,B18)</f>
        <v>3.0639699074074067</v>
      </c>
    </row>
    <row r="41" spans="1:5" x14ac:dyDescent="0.35">
      <c r="B41" s="2"/>
      <c r="C41" s="1"/>
    </row>
    <row r="44" spans="1:5" x14ac:dyDescent="0.35">
      <c r="B44" s="2"/>
      <c r="C44" s="1"/>
      <c r="D44" s="1"/>
      <c r="E44" s="1"/>
    </row>
    <row r="45" spans="1:5" x14ac:dyDescent="0.35">
      <c r="E45" s="1"/>
    </row>
    <row r="51" spans="2:2" x14ac:dyDescent="0.35">
      <c r="B51" s="2"/>
    </row>
  </sheetData>
  <sortState xmlns:xlrd2="http://schemas.microsoft.com/office/spreadsheetml/2017/richdata2" ref="A23:W33">
    <sortCondition ref="A23:A33"/>
  </sortState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92A4D-1A66-4925-A164-218364DD7C43}">
  <dimension ref="A1:Z61"/>
  <sheetViews>
    <sheetView topLeftCell="A10" workbookViewId="0">
      <selection activeCell="A35" sqref="A35"/>
    </sheetView>
  </sheetViews>
  <sheetFormatPr defaultRowHeight="14.5" x14ac:dyDescent="0.35"/>
  <cols>
    <col min="1" max="1" width="36.453125" bestFit="1" customWidth="1"/>
    <col min="2" max="2" width="11" style="3" bestFit="1" customWidth="1"/>
  </cols>
  <sheetData>
    <row r="1" spans="1:16" x14ac:dyDescent="0.35">
      <c r="A1" s="8" t="s">
        <v>217</v>
      </c>
      <c r="B1" s="3" t="s">
        <v>250</v>
      </c>
    </row>
    <row r="2" spans="1:16" x14ac:dyDescent="0.35">
      <c r="A2" s="8"/>
      <c r="B2" s="3" t="s">
        <v>251</v>
      </c>
    </row>
    <row r="3" spans="1:16" x14ac:dyDescent="0.35">
      <c r="A3" s="8"/>
    </row>
    <row r="4" spans="1:16" x14ac:dyDescent="0.35">
      <c r="A4" s="8" t="s">
        <v>30</v>
      </c>
      <c r="B4" s="2">
        <f>SUM(B5:B15)</f>
        <v>1.2104629629629631</v>
      </c>
    </row>
    <row r="5" spans="1:16" x14ac:dyDescent="0.35">
      <c r="A5" t="s">
        <v>30</v>
      </c>
      <c r="B5" s="2">
        <f t="shared" ref="B5:B15" si="0">SUM(C5:P5)</f>
        <v>0.15649305555555557</v>
      </c>
      <c r="C5" s="1">
        <v>2.1273148148148149E-2</v>
      </c>
      <c r="D5" s="1">
        <v>4.6296296296296294E-5</v>
      </c>
      <c r="E5" s="1">
        <v>9.0960648148148152E-2</v>
      </c>
      <c r="F5" s="1">
        <v>4.4201388888888887E-2</v>
      </c>
      <c r="G5" s="1">
        <v>1.1574074074074073E-5</v>
      </c>
    </row>
    <row r="6" spans="1:16" x14ac:dyDescent="0.35">
      <c r="A6" t="s">
        <v>18</v>
      </c>
      <c r="B6" s="2">
        <f t="shared" si="0"/>
        <v>0.19554398148148147</v>
      </c>
      <c r="C6" s="1">
        <v>8.0208333333333329E-3</v>
      </c>
      <c r="D6" s="1">
        <v>3.6805555555555554E-3</v>
      </c>
      <c r="E6" s="1">
        <v>3.4328703703703702E-2</v>
      </c>
      <c r="F6" s="1">
        <v>4.3252314814814813E-2</v>
      </c>
      <c r="G6" s="1">
        <v>2.3148148148148147E-5</v>
      </c>
      <c r="H6" s="1">
        <v>5.1064814814814813E-2</v>
      </c>
      <c r="I6" s="1">
        <v>4.6712962962962963E-2</v>
      </c>
      <c r="J6" s="1">
        <v>8.4606481481481494E-3</v>
      </c>
    </row>
    <row r="7" spans="1:16" x14ac:dyDescent="0.35">
      <c r="A7" t="s">
        <v>21</v>
      </c>
      <c r="B7" s="2">
        <f t="shared" si="0"/>
        <v>7.7604166666666669E-2</v>
      </c>
      <c r="C7" s="1">
        <v>3.6620370370370373E-2</v>
      </c>
      <c r="D7" s="1">
        <v>4.0983796296296296E-2</v>
      </c>
    </row>
    <row r="8" spans="1:16" x14ac:dyDescent="0.35">
      <c r="A8" t="s">
        <v>43</v>
      </c>
      <c r="B8" s="2">
        <f t="shared" si="0"/>
        <v>8.4733796296296293E-2</v>
      </c>
      <c r="C8" s="1">
        <v>8.4733796296296293E-2</v>
      </c>
    </row>
    <row r="9" spans="1:16" x14ac:dyDescent="0.35">
      <c r="A9" t="s">
        <v>25</v>
      </c>
      <c r="B9" s="2">
        <f t="shared" si="0"/>
        <v>6.1805555555555558E-2</v>
      </c>
      <c r="C9" s="1">
        <v>6.1805555555555558E-2</v>
      </c>
    </row>
    <row r="10" spans="1:16" x14ac:dyDescent="0.35">
      <c r="A10" t="s">
        <v>32</v>
      </c>
      <c r="B10" s="2">
        <f t="shared" si="0"/>
        <v>4.2916666666666665E-2</v>
      </c>
      <c r="C10" s="1">
        <v>3.6666666666666667E-2</v>
      </c>
      <c r="D10" s="1">
        <v>6.2499999999999995E-3</v>
      </c>
    </row>
    <row r="11" spans="1:16" x14ac:dyDescent="0.35">
      <c r="A11" t="s">
        <v>26</v>
      </c>
      <c r="B11" s="2">
        <f t="shared" si="0"/>
        <v>0.10458333333333332</v>
      </c>
      <c r="C11" s="1">
        <v>2.2824074074074076E-2</v>
      </c>
      <c r="D11" s="1">
        <v>8.4722222222222213E-3</v>
      </c>
      <c r="E11" s="1">
        <v>5.0127314814814812E-2</v>
      </c>
      <c r="F11" s="1">
        <v>2.3159722222222224E-2</v>
      </c>
    </row>
    <row r="12" spans="1:16" x14ac:dyDescent="0.35">
      <c r="A12" t="s">
        <v>12</v>
      </c>
      <c r="B12" s="2">
        <f t="shared" si="0"/>
        <v>0.1903472222222222</v>
      </c>
      <c r="C12" s="1">
        <v>2.1064814814814813E-3</v>
      </c>
      <c r="D12" s="1">
        <v>1.0289351851851852E-2</v>
      </c>
      <c r="E12" s="1">
        <v>7.083333333333333E-3</v>
      </c>
      <c r="F12" s="1">
        <v>1.2442129629629629E-2</v>
      </c>
      <c r="G12" s="1">
        <v>9.7106481481481471E-3</v>
      </c>
      <c r="H12" s="1">
        <v>6.851851851851852E-3</v>
      </c>
      <c r="I12" s="1">
        <v>1.2824074074074073E-2</v>
      </c>
      <c r="J12" s="1">
        <v>3.4722222222222222E-5</v>
      </c>
      <c r="K12" s="1">
        <v>1.5810185185185184E-2</v>
      </c>
      <c r="L12" s="1">
        <v>3.8888888888888883E-3</v>
      </c>
      <c r="M12" s="1">
        <v>6.1921296296296299E-3</v>
      </c>
      <c r="N12" s="1">
        <v>2.8657407407407406E-2</v>
      </c>
      <c r="O12" s="1">
        <v>1.8587962962962962E-2</v>
      </c>
      <c r="P12" s="1">
        <v>5.5868055555555553E-2</v>
      </c>
    </row>
    <row r="13" spans="1:16" x14ac:dyDescent="0.35">
      <c r="A13" t="s">
        <v>17</v>
      </c>
      <c r="B13" s="2">
        <f t="shared" si="0"/>
        <v>0.10096064814814815</v>
      </c>
      <c r="C13" s="1">
        <v>6.1967592592592595E-2</v>
      </c>
      <c r="D13" s="1">
        <v>1.4108796296296295E-2</v>
      </c>
      <c r="E13" s="1">
        <v>2.4884259259259259E-2</v>
      </c>
    </row>
    <row r="14" spans="1:16" x14ac:dyDescent="0.35">
      <c r="A14" t="s">
        <v>41</v>
      </c>
      <c r="B14" s="2">
        <f t="shared" si="0"/>
        <v>0.18333333333333335</v>
      </c>
      <c r="C14" s="1">
        <v>0.18333333333333335</v>
      </c>
    </row>
    <row r="15" spans="1:16" x14ac:dyDescent="0.35">
      <c r="A15" t="s">
        <v>14</v>
      </c>
      <c r="B15" s="2">
        <f t="shared" si="0"/>
        <v>1.2141203703703704E-2</v>
      </c>
      <c r="C15" s="1">
        <v>1.2141203703703704E-2</v>
      </c>
    </row>
    <row r="16" spans="1:16" x14ac:dyDescent="0.35">
      <c r="A16" s="8"/>
    </row>
    <row r="17" spans="1:11" x14ac:dyDescent="0.35">
      <c r="A17" s="8"/>
    </row>
    <row r="18" spans="1:11" x14ac:dyDescent="0.35">
      <c r="A18" s="8" t="s">
        <v>218</v>
      </c>
      <c r="B18" s="2">
        <f>SUM(B19:B26)</f>
        <v>0.9991550925925925</v>
      </c>
    </row>
    <row r="19" spans="1:11" x14ac:dyDescent="0.35">
      <c r="A19" t="s">
        <v>39</v>
      </c>
      <c r="B19" s="2">
        <f t="shared" ref="B19:B26" si="1">SUM(C19:G19)</f>
        <v>1.773148148148148E-2</v>
      </c>
      <c r="C19" s="1">
        <v>9.8379629629629633E-3</v>
      </c>
      <c r="D19" s="1">
        <v>7.8935185185185185E-3</v>
      </c>
      <c r="E19" s="1"/>
    </row>
    <row r="20" spans="1:11" x14ac:dyDescent="0.35">
      <c r="A20" t="s">
        <v>20</v>
      </c>
      <c r="B20" s="2">
        <f t="shared" si="1"/>
        <v>0.31754629629629627</v>
      </c>
      <c r="C20" s="1">
        <v>8.2986111111111108E-2</v>
      </c>
      <c r="D20" s="1">
        <v>9.9513888888888888E-2</v>
      </c>
      <c r="E20" s="1">
        <v>1.6249999999999997E-2</v>
      </c>
      <c r="F20" s="1">
        <v>5.768518518518518E-2</v>
      </c>
      <c r="G20" s="1">
        <v>6.1111111111111116E-2</v>
      </c>
    </row>
    <row r="21" spans="1:11" x14ac:dyDescent="0.35">
      <c r="A21" t="s">
        <v>35</v>
      </c>
      <c r="B21" s="2">
        <f t="shared" si="1"/>
        <v>7.0127314814814809E-2</v>
      </c>
      <c r="C21" s="1">
        <v>5.0995370370370365E-2</v>
      </c>
      <c r="D21" s="1">
        <v>1.0729166666666666E-2</v>
      </c>
      <c r="E21" s="1">
        <v>8.4027777777777781E-3</v>
      </c>
    </row>
    <row r="22" spans="1:11" x14ac:dyDescent="0.35">
      <c r="A22" t="s">
        <v>33</v>
      </c>
      <c r="B22" s="2">
        <f t="shared" si="1"/>
        <v>0.20946759259259259</v>
      </c>
      <c r="C22" s="1">
        <v>5.3611111111111109E-2</v>
      </c>
      <c r="D22" s="1">
        <v>7.1550925925925921E-2</v>
      </c>
      <c r="E22" s="1">
        <v>1.7557870370370373E-2</v>
      </c>
      <c r="F22" s="1">
        <v>4.6018518518518514E-2</v>
      </c>
      <c r="G22" s="1">
        <v>2.0729166666666667E-2</v>
      </c>
    </row>
    <row r="23" spans="1:11" x14ac:dyDescent="0.35">
      <c r="A23" t="s">
        <v>19</v>
      </c>
      <c r="B23" s="2">
        <f t="shared" si="1"/>
        <v>4.9849537037037032E-2</v>
      </c>
      <c r="C23" s="1">
        <v>4.0567129629629627E-2</v>
      </c>
      <c r="D23" s="1">
        <v>9.2824074074074076E-3</v>
      </c>
    </row>
    <row r="24" spans="1:11" x14ac:dyDescent="0.35">
      <c r="A24" t="s">
        <v>40</v>
      </c>
      <c r="B24" s="2">
        <f t="shared" si="1"/>
        <v>3.2928240740740737E-2</v>
      </c>
      <c r="C24" s="1">
        <v>3.2928240740740737E-2</v>
      </c>
    </row>
    <row r="25" spans="1:11" x14ac:dyDescent="0.35">
      <c r="A25" t="s">
        <v>6</v>
      </c>
      <c r="B25" s="2">
        <f t="shared" si="1"/>
        <v>0.12957175925925926</v>
      </c>
      <c r="C25" s="1">
        <v>3.3981481481481481E-2</v>
      </c>
      <c r="D25" s="1">
        <v>9.0277777777777787E-3</v>
      </c>
      <c r="E25" s="1">
        <v>2.7534722222222221E-2</v>
      </c>
      <c r="F25" s="1">
        <v>2.7777777777777776E-2</v>
      </c>
      <c r="G25" s="1">
        <v>3.125E-2</v>
      </c>
    </row>
    <row r="26" spans="1:11" x14ac:dyDescent="0.35">
      <c r="A26" t="s">
        <v>36</v>
      </c>
      <c r="B26" s="2">
        <f t="shared" si="1"/>
        <v>0.17193287037037036</v>
      </c>
      <c r="C26" s="1">
        <v>7.3217592592592584E-2</v>
      </c>
      <c r="D26" s="1">
        <v>9.8715277777777777E-2</v>
      </c>
      <c r="E26" s="1"/>
    </row>
    <row r="27" spans="1:11" x14ac:dyDescent="0.35">
      <c r="B27" s="2"/>
      <c r="C27" s="1"/>
      <c r="D27" s="1"/>
      <c r="E27" s="1"/>
    </row>
    <row r="28" spans="1:11" x14ac:dyDescent="0.35">
      <c r="A28" s="8"/>
    </row>
    <row r="29" spans="1:11" x14ac:dyDescent="0.35">
      <c r="A29" s="8" t="s">
        <v>219</v>
      </c>
      <c r="B29" s="2">
        <f>SUM(B30:B32)</f>
        <v>0.32887731481481486</v>
      </c>
    </row>
    <row r="30" spans="1:11" x14ac:dyDescent="0.35">
      <c r="A30" t="s">
        <v>5</v>
      </c>
      <c r="B30" s="2">
        <f>SUM(C30:K30)</f>
        <v>0.11097222222222222</v>
      </c>
      <c r="C30" s="1">
        <v>2.704861111111111E-2</v>
      </c>
      <c r="D30" s="1">
        <v>1.0625000000000001E-2</v>
      </c>
      <c r="E30" s="1">
        <v>4.6180555555555558E-3</v>
      </c>
      <c r="F30" s="1">
        <v>2.0682870370370372E-2</v>
      </c>
      <c r="G30" s="1">
        <v>7.743055555555556E-3</v>
      </c>
      <c r="H30" s="1">
        <v>1.5127314814814816E-2</v>
      </c>
      <c r="I30" s="1">
        <v>4.2013888888888891E-3</v>
      </c>
      <c r="J30" s="1">
        <v>9.3981481481481485E-3</v>
      </c>
      <c r="K30" s="1">
        <v>1.1527777777777777E-2</v>
      </c>
    </row>
    <row r="31" spans="1:11" x14ac:dyDescent="0.35">
      <c r="A31" t="s">
        <v>9</v>
      </c>
      <c r="B31" s="2">
        <f>SUM(C31:K31)</f>
        <v>7.7048611111111123E-2</v>
      </c>
      <c r="C31" s="1">
        <v>6.9444444444444441E-3</v>
      </c>
      <c r="D31" s="1">
        <v>6.168981481481481E-3</v>
      </c>
      <c r="E31" s="1">
        <v>2.013888888888889E-2</v>
      </c>
      <c r="F31" s="1">
        <v>8.2870370370370372E-3</v>
      </c>
      <c r="G31" s="1">
        <v>7.0254629629629634E-3</v>
      </c>
      <c r="H31" s="1">
        <v>1.5995370370370372E-2</v>
      </c>
      <c r="I31" s="1">
        <v>3.5879629629629629E-3</v>
      </c>
      <c r="J31" s="1">
        <v>3.2986111111111111E-3</v>
      </c>
      <c r="K31" s="1">
        <v>5.6018518518518518E-3</v>
      </c>
    </row>
    <row r="32" spans="1:11" x14ac:dyDescent="0.35">
      <c r="A32" t="s">
        <v>11</v>
      </c>
      <c r="B32" s="2">
        <f>SUM(C32:K32)</f>
        <v>0.14085648148148147</v>
      </c>
      <c r="C32" s="1">
        <v>1.1527777777777777E-2</v>
      </c>
      <c r="D32" s="1">
        <v>2.3414351851851853E-2</v>
      </c>
      <c r="E32" s="1">
        <v>2.0613425925925927E-2</v>
      </c>
      <c r="F32" s="1">
        <v>1.577546296296296E-2</v>
      </c>
      <c r="G32" s="1">
        <v>1.357638888888889E-2</v>
      </c>
      <c r="H32" s="1">
        <v>1.0254629629629629E-2</v>
      </c>
      <c r="I32" s="1">
        <v>1.8136574074074072E-2</v>
      </c>
      <c r="J32" s="1">
        <v>1.1226851851851854E-2</v>
      </c>
      <c r="K32" s="1">
        <v>1.6331018518518519E-2</v>
      </c>
    </row>
    <row r="35" spans="1:26" x14ac:dyDescent="0.35">
      <c r="A35" s="8" t="s">
        <v>220</v>
      </c>
      <c r="B35" s="2">
        <f>SUM(B36:B41)</f>
        <v>0.32466435185185183</v>
      </c>
    </row>
    <row r="36" spans="1:26" x14ac:dyDescent="0.35">
      <c r="A36" t="s">
        <v>28</v>
      </c>
      <c r="B36" s="2">
        <f>SUM(C36:H36)</f>
        <v>1.074074074074074E-2</v>
      </c>
      <c r="C36" s="1">
        <v>1.074074074074074E-2</v>
      </c>
    </row>
    <row r="37" spans="1:26" x14ac:dyDescent="0.35">
      <c r="A37" t="s">
        <v>38</v>
      </c>
      <c r="B37" s="2">
        <f>SUM(C37:H37)</f>
        <v>2.1527777777777781E-2</v>
      </c>
      <c r="C37" s="1">
        <v>2.1527777777777781E-2</v>
      </c>
    </row>
    <row r="38" spans="1:26" x14ac:dyDescent="0.35">
      <c r="A38" t="s">
        <v>34</v>
      </c>
      <c r="B38" s="2">
        <f>SUM(C38:H38)</f>
        <v>1.7708333333333332E-3</v>
      </c>
      <c r="C38" s="1">
        <v>1.7708333333333332E-3</v>
      </c>
    </row>
    <row r="39" spans="1:26" x14ac:dyDescent="0.35">
      <c r="A39" t="s">
        <v>37</v>
      </c>
      <c r="B39" s="2">
        <f>SUM(C39:D39)</f>
        <v>4.5150462962962962E-2</v>
      </c>
      <c r="C39" s="1">
        <v>2.478009259259259E-2</v>
      </c>
      <c r="D39" s="1">
        <v>2.0370370370370369E-2</v>
      </c>
    </row>
    <row r="40" spans="1:26" x14ac:dyDescent="0.35">
      <c r="A40" t="s">
        <v>23</v>
      </c>
      <c r="B40" s="2">
        <f>SUM(C40:H40)</f>
        <v>0.16372685185185185</v>
      </c>
      <c r="C40" s="1">
        <v>2.8275462962962964E-2</v>
      </c>
      <c r="D40" s="1">
        <v>3.0740740740740739E-2</v>
      </c>
      <c r="E40" s="1">
        <v>9.3518518518518525E-3</v>
      </c>
      <c r="F40" s="1">
        <v>2.1886574074074072E-2</v>
      </c>
      <c r="G40" s="1">
        <v>5.9398148148148144E-2</v>
      </c>
      <c r="H40" s="1">
        <v>1.4074074074074074E-2</v>
      </c>
    </row>
    <row r="41" spans="1:26" x14ac:dyDescent="0.35">
      <c r="A41" t="s">
        <v>29</v>
      </c>
      <c r="B41" s="2">
        <f>SUM(C41:H41)</f>
        <v>8.1747685185185187E-2</v>
      </c>
      <c r="C41" s="1">
        <v>3.6990740740740741E-2</v>
      </c>
      <c r="D41" s="1">
        <v>3.0555555555555555E-2</v>
      </c>
      <c r="E41" s="1">
        <v>1.4201388888888888E-2</v>
      </c>
    </row>
    <row r="42" spans="1:26" x14ac:dyDescent="0.35">
      <c r="A42" s="8"/>
    </row>
    <row r="43" spans="1:26" x14ac:dyDescent="0.35">
      <c r="A43" s="8"/>
    </row>
    <row r="44" spans="1:26" x14ac:dyDescent="0.35">
      <c r="A44" s="8" t="s">
        <v>222</v>
      </c>
      <c r="B44" s="2">
        <f>SUM(B45:B58)</f>
        <v>1.755902777777778</v>
      </c>
    </row>
    <row r="45" spans="1:26" x14ac:dyDescent="0.35">
      <c r="A45" t="s">
        <v>0</v>
      </c>
      <c r="B45" s="2">
        <f t="shared" ref="B45:B57" si="2">SUM(C45:Z45)</f>
        <v>0.60163194444444434</v>
      </c>
      <c r="C45" s="1">
        <v>3.471064814814815E-2</v>
      </c>
      <c r="D45" s="1">
        <v>1.4166666666666666E-2</v>
      </c>
      <c r="E45" s="1">
        <v>4.5821759259259263E-2</v>
      </c>
      <c r="F45" s="1">
        <v>1.4201388888888888E-2</v>
      </c>
      <c r="G45" s="1">
        <v>3.7384259259259263E-3</v>
      </c>
      <c r="H45" s="1">
        <v>6.25E-2</v>
      </c>
      <c r="I45" s="1">
        <v>1.9074074074074073E-2</v>
      </c>
      <c r="J45" s="1">
        <v>1.1122685185185185E-2</v>
      </c>
      <c r="K45" s="1">
        <v>2.8749999999999998E-2</v>
      </c>
      <c r="L45" s="1">
        <v>3.3148148148148149E-2</v>
      </c>
      <c r="M45" s="1">
        <v>3.1921296296296302E-2</v>
      </c>
      <c r="N45" s="1">
        <v>6.9097222222222225E-3</v>
      </c>
      <c r="O45" s="1">
        <v>3.125E-2</v>
      </c>
      <c r="P45" s="1">
        <v>3.6400462962962961E-2</v>
      </c>
      <c r="Q45" s="1">
        <v>1.1724537037037035E-2</v>
      </c>
      <c r="R45" s="1">
        <v>2.7291666666666662E-2</v>
      </c>
      <c r="S45" s="1">
        <v>7.9976851851851858E-3</v>
      </c>
      <c r="T45" s="1">
        <v>1.4675925925925926E-2</v>
      </c>
      <c r="U45" s="1">
        <v>2.7928240740740743E-2</v>
      </c>
      <c r="V45" s="1">
        <v>1.3182870370370371E-2</v>
      </c>
      <c r="W45" s="1">
        <v>2.2916666666666669E-2</v>
      </c>
      <c r="X45" s="1">
        <v>1.298611111111111E-2</v>
      </c>
      <c r="Y45" s="1">
        <v>5.1712962962962961E-2</v>
      </c>
      <c r="Z45" s="1">
        <v>3.7499999999999999E-2</v>
      </c>
    </row>
    <row r="46" spans="1:26" x14ac:dyDescent="0.35">
      <c r="A46" t="s">
        <v>3</v>
      </c>
      <c r="B46" s="2">
        <f t="shared" si="2"/>
        <v>3.7048611111111109E-2</v>
      </c>
      <c r="C46" s="1">
        <v>3.7048611111111109E-2</v>
      </c>
    </row>
    <row r="47" spans="1:26" x14ac:dyDescent="0.35">
      <c r="A47" t="s">
        <v>44</v>
      </c>
      <c r="B47" s="2">
        <f t="shared" si="2"/>
        <v>8.7500000000000008E-2</v>
      </c>
      <c r="C47" s="1">
        <v>8.7500000000000008E-2</v>
      </c>
    </row>
    <row r="48" spans="1:26" x14ac:dyDescent="0.35">
      <c r="A48" t="s">
        <v>7</v>
      </c>
      <c r="B48" s="2">
        <f t="shared" si="2"/>
        <v>0.16138888888888889</v>
      </c>
      <c r="C48" s="1">
        <v>9.0277777777777776E-2</v>
      </c>
      <c r="D48" s="1">
        <v>3.0347222222222223E-2</v>
      </c>
      <c r="E48" s="1">
        <v>4.0763888888888891E-2</v>
      </c>
    </row>
    <row r="49" spans="1:10" x14ac:dyDescent="0.35">
      <c r="A49" t="s">
        <v>16</v>
      </c>
      <c r="B49" s="2">
        <f t="shared" si="2"/>
        <v>9.1539351851851872E-2</v>
      </c>
      <c r="C49" s="1">
        <v>3.125E-2</v>
      </c>
      <c r="D49" s="1">
        <v>8.2638888888888883E-3</v>
      </c>
      <c r="E49" s="1">
        <v>8.6226851851851846E-3</v>
      </c>
      <c r="F49" s="1">
        <v>9.9768518518518531E-3</v>
      </c>
      <c r="G49" s="1">
        <v>6.9444444444444441E-3</v>
      </c>
      <c r="H49" s="1">
        <v>9.1203703703703707E-3</v>
      </c>
      <c r="I49" s="1">
        <v>6.9444444444444441E-3</v>
      </c>
      <c r="J49" s="1">
        <v>1.0416666666666666E-2</v>
      </c>
    </row>
    <row r="50" spans="1:10" x14ac:dyDescent="0.35">
      <c r="A50" t="s">
        <v>2</v>
      </c>
      <c r="B50" s="2">
        <f t="shared" si="2"/>
        <v>8.4710648148148146E-2</v>
      </c>
      <c r="C50" s="1">
        <v>1.0405092592592593E-2</v>
      </c>
      <c r="D50" s="1">
        <v>2.0833333333333332E-2</v>
      </c>
      <c r="E50" s="1">
        <v>5.347222222222222E-2</v>
      </c>
    </row>
    <row r="51" spans="1:10" x14ac:dyDescent="0.35">
      <c r="A51" t="s">
        <v>22</v>
      </c>
      <c r="B51" s="2">
        <f t="shared" si="2"/>
        <v>1.082175925925926E-2</v>
      </c>
      <c r="C51" s="1">
        <v>1.082175925925926E-2</v>
      </c>
    </row>
    <row r="52" spans="1:10" x14ac:dyDescent="0.35">
      <c r="A52" t="s">
        <v>15</v>
      </c>
      <c r="B52" s="2">
        <f t="shared" si="2"/>
        <v>8.9467592592592585E-3</v>
      </c>
      <c r="C52" s="1">
        <v>8.9467592592592585E-3</v>
      </c>
    </row>
    <row r="53" spans="1:10" x14ac:dyDescent="0.35">
      <c r="A53" t="s">
        <v>42</v>
      </c>
      <c r="B53" s="2">
        <f t="shared" si="2"/>
        <v>1.5810185185185184E-2</v>
      </c>
      <c r="C53" s="1">
        <v>1.5810185185185184E-2</v>
      </c>
    </row>
    <row r="54" spans="1:10" x14ac:dyDescent="0.35">
      <c r="A54" t="s">
        <v>4</v>
      </c>
      <c r="B54" s="2">
        <f t="shared" si="2"/>
        <v>2.1678240740740738E-2</v>
      </c>
      <c r="C54" s="1">
        <v>2.1678240740740738E-2</v>
      </c>
    </row>
    <row r="55" spans="1:10" x14ac:dyDescent="0.35">
      <c r="A55" t="s">
        <v>8</v>
      </c>
      <c r="B55" s="2">
        <f t="shared" si="2"/>
        <v>9.0358796296296298E-2</v>
      </c>
      <c r="C55" s="1">
        <v>6.3888888888888884E-2</v>
      </c>
      <c r="D55" s="1">
        <v>2.6469907407407411E-2</v>
      </c>
    </row>
    <row r="56" spans="1:10" x14ac:dyDescent="0.35">
      <c r="A56" t="s">
        <v>24</v>
      </c>
      <c r="B56" s="2">
        <f t="shared" si="2"/>
        <v>7.784722222222222E-2</v>
      </c>
      <c r="C56" s="1">
        <v>4.71875E-2</v>
      </c>
      <c r="D56" s="1">
        <v>1.068287037037037E-2</v>
      </c>
      <c r="E56" s="1">
        <v>5.3935185185185188E-3</v>
      </c>
      <c r="F56" s="1">
        <v>1.4583333333333332E-2</v>
      </c>
    </row>
    <row r="57" spans="1:10" x14ac:dyDescent="0.35">
      <c r="A57" t="s">
        <v>27</v>
      </c>
      <c r="B57" s="2">
        <f t="shared" si="2"/>
        <v>0.461087962962963</v>
      </c>
      <c r="C57" s="1">
        <v>3.2928240740740737E-2</v>
      </c>
      <c r="D57" s="1">
        <v>0.11769675925925926</v>
      </c>
      <c r="E57" s="1">
        <v>0.12922453703703704</v>
      </c>
      <c r="F57" s="1">
        <v>9.0972222222222218E-2</v>
      </c>
      <c r="G57" s="1">
        <v>9.0266203703703696E-2</v>
      </c>
    </row>
    <row r="58" spans="1:10" x14ac:dyDescent="0.35">
      <c r="A58" t="s">
        <v>31</v>
      </c>
      <c r="B58" s="2">
        <f>SUM(C58:C58)</f>
        <v>5.5324074074074069E-3</v>
      </c>
      <c r="C58" s="1">
        <v>5.5324074074074069E-3</v>
      </c>
    </row>
    <row r="61" spans="1:10" x14ac:dyDescent="0.35">
      <c r="A61" s="3" t="s">
        <v>223</v>
      </c>
      <c r="B61" s="2">
        <f>SUM(B4,B18,B29,B35,B44)</f>
        <v>4.6190625000000001</v>
      </c>
    </row>
  </sheetData>
  <sortState xmlns:xlrd2="http://schemas.microsoft.com/office/spreadsheetml/2017/richdata2" ref="A45:Z58">
    <sortCondition ref="A45:A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68"/>
  <sheetViews>
    <sheetView topLeftCell="A28" workbookViewId="0">
      <selection activeCell="A68" sqref="A68"/>
    </sheetView>
  </sheetViews>
  <sheetFormatPr defaultRowHeight="14.5" x14ac:dyDescent="0.35"/>
  <cols>
    <col min="1" max="1" width="40.7265625" customWidth="1"/>
    <col min="2" max="2" width="9.1796875" style="3" bestFit="1" customWidth="1"/>
  </cols>
  <sheetData>
    <row r="1" spans="1:15" x14ac:dyDescent="0.35">
      <c r="A1" s="8" t="s">
        <v>217</v>
      </c>
      <c r="B1" s="3" t="s">
        <v>250</v>
      </c>
    </row>
    <row r="2" spans="1:15" x14ac:dyDescent="0.35">
      <c r="A2" s="8"/>
      <c r="B2" s="3" t="s">
        <v>251</v>
      </c>
    </row>
    <row r="3" spans="1:15" x14ac:dyDescent="0.35">
      <c r="A3" s="8"/>
    </row>
    <row r="4" spans="1:15" x14ac:dyDescent="0.35">
      <c r="A4" s="8" t="s">
        <v>30</v>
      </c>
      <c r="B4" s="2">
        <f>SUM(B5:B8)</f>
        <v>0.56334490740740739</v>
      </c>
    </row>
    <row r="5" spans="1:15" x14ac:dyDescent="0.35">
      <c r="A5" t="s">
        <v>21</v>
      </c>
      <c r="B5" s="2">
        <f>SUM(C5:Q5)</f>
        <v>2.4988425925925928E-2</v>
      </c>
      <c r="C5" s="1">
        <v>2.4988425925925928E-2</v>
      </c>
    </row>
    <row r="6" spans="1:15" x14ac:dyDescent="0.35">
      <c r="A6" t="s">
        <v>26</v>
      </c>
      <c r="B6" s="2">
        <f>SUM(C6:Q6)</f>
        <v>7.7546296296296294E-2</v>
      </c>
      <c r="C6" s="1">
        <v>4.4120370370370372E-2</v>
      </c>
      <c r="D6" s="1">
        <v>3.3425925925925921E-2</v>
      </c>
    </row>
    <row r="7" spans="1:15" x14ac:dyDescent="0.35">
      <c r="A7" t="s">
        <v>12</v>
      </c>
      <c r="B7" s="2">
        <f>SUM(C7:Q7)</f>
        <v>0.13728009259259261</v>
      </c>
      <c r="C7" s="1">
        <v>7.3379629629629628E-3</v>
      </c>
      <c r="D7" s="1">
        <v>2.9861111111111113E-2</v>
      </c>
      <c r="E7" s="1">
        <v>1.1516203703703702E-2</v>
      </c>
      <c r="F7" s="1">
        <v>1.539351851851852E-2</v>
      </c>
      <c r="G7" s="1">
        <v>1.6631944444444446E-2</v>
      </c>
      <c r="H7" s="1">
        <v>4.5023148148148149E-3</v>
      </c>
      <c r="I7" s="1">
        <v>4.2824074074074075E-3</v>
      </c>
      <c r="J7" s="1">
        <v>2.8472222222222222E-2</v>
      </c>
      <c r="K7" s="1">
        <v>1.3726851851851851E-2</v>
      </c>
      <c r="L7" s="1">
        <v>5.5555555555555558E-3</v>
      </c>
    </row>
    <row r="8" spans="1:15" x14ac:dyDescent="0.35">
      <c r="A8" t="s">
        <v>14</v>
      </c>
      <c r="B8" s="2">
        <f>SUM(C8:Q8)</f>
        <v>0.32353009259259258</v>
      </c>
      <c r="C8" s="1">
        <v>2.8078703703703703E-2</v>
      </c>
      <c r="D8" s="1">
        <v>2.1122685185185185E-2</v>
      </c>
      <c r="E8" s="1">
        <v>1.4270833333333335E-2</v>
      </c>
      <c r="F8" s="1">
        <v>3.8599537037037036E-2</v>
      </c>
      <c r="G8" s="1">
        <v>6.1111111111111114E-3</v>
      </c>
      <c r="H8" s="1">
        <v>1.8680555555555554E-2</v>
      </c>
      <c r="I8" s="1">
        <v>3.8055555555555558E-2</v>
      </c>
      <c r="J8" s="1">
        <v>3.4027777777777775E-2</v>
      </c>
      <c r="K8" s="1">
        <v>1.5729166666666666E-2</v>
      </c>
      <c r="L8" s="1">
        <v>1.3923611111111111E-2</v>
      </c>
      <c r="M8" s="1">
        <v>4.8854166666666664E-2</v>
      </c>
      <c r="N8" s="1">
        <v>2.0173611111111111E-2</v>
      </c>
      <c r="O8" s="1">
        <v>2.5902777777777775E-2</v>
      </c>
    </row>
    <row r="9" spans="1:15" x14ac:dyDescent="0.35">
      <c r="B9" s="2"/>
      <c r="C9" s="1"/>
    </row>
    <row r="10" spans="1:15" x14ac:dyDescent="0.35">
      <c r="B10" s="2"/>
    </row>
    <row r="11" spans="1:15" x14ac:dyDescent="0.35">
      <c r="A11" s="8" t="s">
        <v>218</v>
      </c>
      <c r="B11" s="2">
        <f>SUM(B12:B25)</f>
        <v>0.83969907407407407</v>
      </c>
    </row>
    <row r="12" spans="1:15" x14ac:dyDescent="0.35">
      <c r="A12" t="s">
        <v>39</v>
      </c>
      <c r="B12" s="2">
        <f t="shared" ref="B12:B25" si="0">SUM(C12:Q12)</f>
        <v>2.4837962962962961E-2</v>
      </c>
      <c r="C12" s="1">
        <v>1.9108796296296294E-2</v>
      </c>
      <c r="D12" s="1">
        <v>5.7291666666666671E-3</v>
      </c>
    </row>
    <row r="13" spans="1:15" x14ac:dyDescent="0.35">
      <c r="A13" t="s">
        <v>57</v>
      </c>
      <c r="B13" s="2">
        <f t="shared" si="0"/>
        <v>5.2777777777777771E-3</v>
      </c>
      <c r="C13" s="1">
        <v>5.2777777777777771E-3</v>
      </c>
    </row>
    <row r="14" spans="1:15" x14ac:dyDescent="0.35">
      <c r="A14" t="s">
        <v>46</v>
      </c>
      <c r="B14" s="2">
        <f t="shared" si="0"/>
        <v>2.1539351851851851E-2</v>
      </c>
      <c r="C14" s="1">
        <v>2.1539351851851851E-2</v>
      </c>
    </row>
    <row r="15" spans="1:15" x14ac:dyDescent="0.35">
      <c r="A15" t="s">
        <v>50</v>
      </c>
      <c r="B15" s="2">
        <f t="shared" si="0"/>
        <v>0.26435185185185189</v>
      </c>
      <c r="C15" s="1">
        <v>1.6076388888888887E-2</v>
      </c>
      <c r="D15" s="1">
        <v>2.8773148148148145E-2</v>
      </c>
      <c r="E15" s="1">
        <v>1.4606481481481482E-2</v>
      </c>
      <c r="F15" s="1">
        <v>3.7453703703703704E-2</v>
      </c>
      <c r="G15" s="1">
        <v>9.521990740740742E-2</v>
      </c>
      <c r="H15" s="1">
        <v>5.486111111111111E-2</v>
      </c>
      <c r="I15" s="1">
        <v>1.7361111111111112E-2</v>
      </c>
    </row>
    <row r="16" spans="1:15" x14ac:dyDescent="0.35">
      <c r="A16" t="s">
        <v>33</v>
      </c>
      <c r="B16" s="2">
        <f t="shared" si="0"/>
        <v>1.9166666666666669E-2</v>
      </c>
      <c r="C16" s="1">
        <v>1.9166666666666669E-2</v>
      </c>
    </row>
    <row r="17" spans="1:13" x14ac:dyDescent="0.35">
      <c r="A17" t="s">
        <v>60</v>
      </c>
      <c r="B17" s="2">
        <f t="shared" si="0"/>
        <v>5.5844907407407406E-2</v>
      </c>
      <c r="C17" s="1">
        <v>5.5844907407407406E-2</v>
      </c>
    </row>
    <row r="18" spans="1:13" x14ac:dyDescent="0.35">
      <c r="A18" t="s">
        <v>6</v>
      </c>
      <c r="B18" s="2">
        <f t="shared" si="0"/>
        <v>5.1504629629629629E-2</v>
      </c>
      <c r="C18" s="1">
        <v>1.5046296296296295E-2</v>
      </c>
      <c r="D18" s="1">
        <v>1.2152777777777778E-2</v>
      </c>
      <c r="E18" s="1">
        <v>2.4305555555555556E-2</v>
      </c>
    </row>
    <row r="19" spans="1:13" x14ac:dyDescent="0.35">
      <c r="A19" t="s">
        <v>53</v>
      </c>
      <c r="B19" s="2">
        <f t="shared" si="0"/>
        <v>0.19583333333333333</v>
      </c>
      <c r="C19" s="1">
        <v>8.3333333333333329E-2</v>
      </c>
      <c r="D19" s="1">
        <v>5.6597222222222222E-2</v>
      </c>
      <c r="E19" s="1">
        <v>4.6678240740740735E-2</v>
      </c>
      <c r="F19" s="1">
        <v>9.2245370370370363E-3</v>
      </c>
    </row>
    <row r="20" spans="1:13" x14ac:dyDescent="0.35">
      <c r="A20" t="s">
        <v>56</v>
      </c>
      <c r="B20" s="2">
        <f t="shared" si="0"/>
        <v>1.300925925925926E-2</v>
      </c>
      <c r="C20" s="1">
        <v>1.300925925925926E-2</v>
      </c>
    </row>
    <row r="21" spans="1:13" x14ac:dyDescent="0.35">
      <c r="A21" t="s">
        <v>59</v>
      </c>
      <c r="B21" s="2">
        <f t="shared" si="0"/>
        <v>8.351851851851852E-2</v>
      </c>
      <c r="C21" s="1">
        <v>2.4398148148148145E-2</v>
      </c>
      <c r="D21" s="1">
        <v>6.3425925925925915E-3</v>
      </c>
      <c r="E21" s="1">
        <v>5.2777777777777778E-2</v>
      </c>
    </row>
    <row r="22" spans="1:13" x14ac:dyDescent="0.35">
      <c r="A22" t="s">
        <v>48</v>
      </c>
      <c r="B22" s="2">
        <f t="shared" si="0"/>
        <v>5.2025462962962961E-2</v>
      </c>
      <c r="C22" s="1">
        <v>5.2025462962962961E-2</v>
      </c>
    </row>
    <row r="23" spans="1:13" x14ac:dyDescent="0.35">
      <c r="A23" t="s">
        <v>55</v>
      </c>
      <c r="B23" s="2">
        <f t="shared" si="0"/>
        <v>2.3194444444444445E-2</v>
      </c>
      <c r="C23" s="1">
        <v>2.3194444444444445E-2</v>
      </c>
    </row>
    <row r="24" spans="1:13" x14ac:dyDescent="0.35">
      <c r="A24" t="s">
        <v>45</v>
      </c>
      <c r="B24" s="2">
        <f t="shared" si="0"/>
        <v>1.383101851851852E-2</v>
      </c>
      <c r="C24" s="1">
        <v>1.383101851851852E-2</v>
      </c>
    </row>
    <row r="25" spans="1:13" x14ac:dyDescent="0.35">
      <c r="A25" t="s">
        <v>61</v>
      </c>
      <c r="B25" s="2">
        <f t="shared" si="0"/>
        <v>1.5763888888888886E-2</v>
      </c>
      <c r="C25" s="1">
        <v>1.5763888888888886E-2</v>
      </c>
    </row>
    <row r="26" spans="1:13" x14ac:dyDescent="0.35">
      <c r="B26" s="2"/>
      <c r="C26" s="1"/>
      <c r="D26" s="1"/>
      <c r="E26" s="1"/>
      <c r="F26" s="1"/>
      <c r="G26" s="1"/>
      <c r="H26" s="1"/>
      <c r="I26" s="1"/>
    </row>
    <row r="27" spans="1:13" x14ac:dyDescent="0.35">
      <c r="B27" s="2"/>
      <c r="C27" s="1"/>
    </row>
    <row r="28" spans="1:13" x14ac:dyDescent="0.35">
      <c r="A28" s="8" t="s">
        <v>219</v>
      </c>
      <c r="B28" s="2">
        <f>SUM(B29:B35)</f>
        <v>0.75209490740740736</v>
      </c>
      <c r="C28" s="1"/>
    </row>
    <row r="29" spans="1:13" x14ac:dyDescent="0.35">
      <c r="A29" t="s">
        <v>35</v>
      </c>
      <c r="B29" s="2">
        <f t="shared" ref="B29:B35" si="1">SUM(C29:Q29)</f>
        <v>0.15261574074074075</v>
      </c>
      <c r="C29" s="1">
        <v>4.9421296296296288E-3</v>
      </c>
      <c r="D29" s="1">
        <v>8.2986111111111108E-3</v>
      </c>
      <c r="E29" s="1">
        <v>9.7453703703703713E-3</v>
      </c>
      <c r="F29" s="1">
        <v>1.3680555555555555E-2</v>
      </c>
      <c r="G29" s="1">
        <v>1.3217592592592593E-2</v>
      </c>
      <c r="H29" s="1">
        <v>3.8194444444444441E-2</v>
      </c>
      <c r="I29" s="1">
        <v>2.9861111111111113E-2</v>
      </c>
      <c r="J29" s="1">
        <v>8.3333333333333332E-3</v>
      </c>
      <c r="K29" s="1">
        <v>4.8263888888888887E-3</v>
      </c>
      <c r="L29" s="1">
        <v>2.1516203703703704E-2</v>
      </c>
    </row>
    <row r="30" spans="1:13" x14ac:dyDescent="0.35">
      <c r="A30" t="s">
        <v>52</v>
      </c>
      <c r="B30" s="2">
        <f t="shared" si="1"/>
        <v>3.0173611111111113E-2</v>
      </c>
      <c r="C30" s="1">
        <v>3.0173611111111113E-2</v>
      </c>
    </row>
    <row r="31" spans="1:13" x14ac:dyDescent="0.35">
      <c r="A31" t="s">
        <v>5</v>
      </c>
      <c r="B31" s="2">
        <f t="shared" si="1"/>
        <v>0.11364583333333332</v>
      </c>
      <c r="C31" s="1">
        <v>1.0752314814814814E-2</v>
      </c>
      <c r="D31" s="1">
        <v>5.6365740740740742E-3</v>
      </c>
      <c r="E31" s="1">
        <v>8.8888888888888889E-3</v>
      </c>
      <c r="F31" s="1">
        <v>1.1736111111111109E-2</v>
      </c>
      <c r="G31" s="1">
        <v>1.6979166666666667E-2</v>
      </c>
      <c r="H31" s="1">
        <v>2.732638888888889E-2</v>
      </c>
      <c r="I31" s="1">
        <v>6.8981481481481489E-3</v>
      </c>
      <c r="J31" s="1">
        <v>5.2662037037037035E-3</v>
      </c>
      <c r="K31" s="1">
        <v>4.7337962962962958E-3</v>
      </c>
      <c r="L31" s="1">
        <v>5.0115740740740737E-3</v>
      </c>
      <c r="M31" s="1">
        <v>1.0416666666666666E-2</v>
      </c>
    </row>
    <row r="32" spans="1:13" x14ac:dyDescent="0.35">
      <c r="A32" t="s">
        <v>64</v>
      </c>
      <c r="B32" s="2">
        <f t="shared" si="1"/>
        <v>1.1944444444444445E-2</v>
      </c>
      <c r="C32" s="1">
        <v>1.1944444444444445E-2</v>
      </c>
    </row>
    <row r="33" spans="1:14" x14ac:dyDescent="0.35">
      <c r="A33" t="s">
        <v>68</v>
      </c>
      <c r="B33" s="2">
        <f t="shared" si="1"/>
        <v>7.7835648148148154E-2</v>
      </c>
      <c r="C33" s="1">
        <v>2.2534722222222223E-2</v>
      </c>
      <c r="D33" s="1">
        <v>5.5300925925925927E-2</v>
      </c>
    </row>
    <row r="34" spans="1:14" x14ac:dyDescent="0.35">
      <c r="A34" t="s">
        <v>9</v>
      </c>
      <c r="B34" s="2">
        <f t="shared" si="1"/>
        <v>0.10350694444444444</v>
      </c>
      <c r="C34" s="1">
        <v>9.9652777777777778E-3</v>
      </c>
      <c r="D34" s="1">
        <v>5.3819444444444453E-3</v>
      </c>
      <c r="E34" s="1">
        <v>1.7465277777777777E-2</v>
      </c>
      <c r="F34" s="1">
        <v>9.3171296296296283E-3</v>
      </c>
      <c r="G34" s="1">
        <v>1.9039351851851852E-2</v>
      </c>
      <c r="H34" s="1">
        <v>1.6666666666666666E-2</v>
      </c>
      <c r="I34" s="1">
        <v>9.0624999999999994E-3</v>
      </c>
      <c r="J34" s="1">
        <v>6.5740740740740733E-3</v>
      </c>
      <c r="K34" s="1">
        <v>1.0034722222222221E-2</v>
      </c>
    </row>
    <row r="35" spans="1:14" x14ac:dyDescent="0.35">
      <c r="A35" t="s">
        <v>11</v>
      </c>
      <c r="B35" s="2">
        <f t="shared" si="1"/>
        <v>0.26237268518518519</v>
      </c>
      <c r="C35" s="1">
        <v>2.3067129629629632E-2</v>
      </c>
      <c r="D35" s="1">
        <v>5.2893518518518515E-3</v>
      </c>
      <c r="E35" s="1">
        <v>4.1666666666666664E-2</v>
      </c>
      <c r="F35" s="1">
        <v>2.0520833333333332E-2</v>
      </c>
      <c r="G35" s="1">
        <v>4.0509259259259257E-3</v>
      </c>
      <c r="H35" s="1">
        <v>2.0034722222222221E-2</v>
      </c>
      <c r="I35" s="1">
        <v>2.3831018518518519E-2</v>
      </c>
      <c r="J35" s="1">
        <v>1.3194444444444444E-2</v>
      </c>
      <c r="K35" s="1">
        <v>4.370370370370371E-2</v>
      </c>
      <c r="L35" s="1">
        <v>3.681712962962963E-2</v>
      </c>
      <c r="M35" s="1">
        <v>1.2268518518518519E-2</v>
      </c>
      <c r="N35" s="1">
        <v>1.7928240740740741E-2</v>
      </c>
    </row>
    <row r="36" spans="1:14" x14ac:dyDescent="0.35">
      <c r="B36" s="2"/>
      <c r="C36" s="1"/>
      <c r="D36" s="1"/>
    </row>
    <row r="37" spans="1:14" x14ac:dyDescent="0.35">
      <c r="B37" s="2"/>
    </row>
    <row r="38" spans="1:14" x14ac:dyDescent="0.35">
      <c r="A38" s="8" t="s">
        <v>220</v>
      </c>
      <c r="B38" s="2">
        <f>SUM(B39:B45)</f>
        <v>0.40959490740740739</v>
      </c>
    </row>
    <row r="39" spans="1:14" x14ac:dyDescent="0.35">
      <c r="A39" t="s">
        <v>20</v>
      </c>
      <c r="B39" s="2">
        <f t="shared" ref="B39:B45" si="2">SUM(C39:Q39)</f>
        <v>7.0347222222222214E-2</v>
      </c>
      <c r="C39" s="1">
        <v>7.0347222222222214E-2</v>
      </c>
    </row>
    <row r="40" spans="1:14" x14ac:dyDescent="0.35">
      <c r="A40" t="s">
        <v>62</v>
      </c>
      <c r="B40" s="2">
        <f t="shared" si="2"/>
        <v>2.3634259259259258E-2</v>
      </c>
      <c r="C40" s="1">
        <v>1.3888888888888888E-2</v>
      </c>
      <c r="D40" s="1">
        <v>9.7453703703703713E-3</v>
      </c>
    </row>
    <row r="41" spans="1:14" x14ac:dyDescent="0.35">
      <c r="A41" t="s">
        <v>51</v>
      </c>
      <c r="B41" s="2">
        <f t="shared" si="2"/>
        <v>0.13628472222222224</v>
      </c>
      <c r="C41" s="1">
        <v>2.884259259259259E-2</v>
      </c>
      <c r="D41" s="1">
        <v>1.4525462962962964E-2</v>
      </c>
      <c r="E41" s="1">
        <v>4.6076388888888882E-2</v>
      </c>
      <c r="F41" s="1">
        <v>3.4340277777777782E-2</v>
      </c>
      <c r="G41" s="1">
        <v>1.2499999999999999E-2</v>
      </c>
    </row>
    <row r="42" spans="1:14" x14ac:dyDescent="0.35">
      <c r="A42" t="s">
        <v>65</v>
      </c>
      <c r="B42" s="2">
        <f t="shared" si="2"/>
        <v>8.3333333333333332E-3</v>
      </c>
      <c r="C42" s="1">
        <v>8.3333333333333332E-3</v>
      </c>
    </row>
    <row r="43" spans="1:14" x14ac:dyDescent="0.35">
      <c r="A43" t="s">
        <v>47</v>
      </c>
      <c r="B43" s="2">
        <f t="shared" si="2"/>
        <v>8.4837962962962966E-3</v>
      </c>
      <c r="C43" s="1">
        <v>8.4837962962962966E-3</v>
      </c>
    </row>
    <row r="44" spans="1:14" x14ac:dyDescent="0.35">
      <c r="A44" t="s">
        <v>63</v>
      </c>
      <c r="B44" s="2">
        <f t="shared" si="2"/>
        <v>6.5162037037037037E-3</v>
      </c>
      <c r="C44" s="1">
        <v>6.5162037037037037E-3</v>
      </c>
    </row>
    <row r="45" spans="1:14" x14ac:dyDescent="0.35">
      <c r="A45" t="s">
        <v>54</v>
      </c>
      <c r="B45" s="2">
        <f t="shared" si="2"/>
        <v>0.15599537037037037</v>
      </c>
      <c r="C45" s="1">
        <v>7.013888888888889E-2</v>
      </c>
      <c r="D45" s="1">
        <v>4.5624999999999999E-2</v>
      </c>
      <c r="E45" s="1">
        <v>4.0231481481481479E-2</v>
      </c>
    </row>
    <row r="46" spans="1:14" x14ac:dyDescent="0.35">
      <c r="B46" s="2"/>
    </row>
    <row r="47" spans="1:14" x14ac:dyDescent="0.35">
      <c r="B47" s="2"/>
    </row>
    <row r="48" spans="1:14" x14ac:dyDescent="0.35">
      <c r="A48" s="8" t="s">
        <v>222</v>
      </c>
      <c r="B48" s="2">
        <f>SUM(B49:B66)</f>
        <v>2.1974074074074079</v>
      </c>
    </row>
    <row r="49" spans="1:24" x14ac:dyDescent="0.35">
      <c r="A49" t="s">
        <v>0</v>
      </c>
      <c r="B49" s="2">
        <f>SUM(C49:X49)</f>
        <v>0.44071759259259258</v>
      </c>
      <c r="C49" s="1">
        <v>3.4965277777777783E-2</v>
      </c>
      <c r="D49" s="1">
        <v>9.0624999999999994E-3</v>
      </c>
      <c r="E49" s="1">
        <v>5.6655092592592597E-2</v>
      </c>
      <c r="F49" s="1">
        <v>4.8611111111111112E-3</v>
      </c>
      <c r="G49" s="1">
        <v>1.1111111111111112E-2</v>
      </c>
      <c r="H49" s="1">
        <v>1.5520833333333333E-2</v>
      </c>
      <c r="I49" s="1">
        <v>1.5243055555555557E-2</v>
      </c>
      <c r="J49" s="1">
        <v>1.4212962962962962E-2</v>
      </c>
      <c r="K49" s="1">
        <v>1.0902777777777777E-2</v>
      </c>
      <c r="L49" s="1">
        <v>1.818287037037037E-2</v>
      </c>
      <c r="M49" s="1">
        <v>1.1111111111111112E-2</v>
      </c>
      <c r="N49" s="1">
        <v>1.5601851851851851E-2</v>
      </c>
      <c r="O49" s="1">
        <v>1.1990740740740739E-2</v>
      </c>
      <c r="P49" s="1">
        <v>2.5127314814814811E-2</v>
      </c>
      <c r="Q49" s="1">
        <v>1.7002314814814814E-2</v>
      </c>
      <c r="R49" s="1">
        <v>1.3414351851851851E-2</v>
      </c>
      <c r="S49" s="1">
        <v>1.1180555555555556E-2</v>
      </c>
      <c r="T49" s="1">
        <v>1.4525462962962964E-2</v>
      </c>
      <c r="U49" s="1">
        <v>1.8900462962962963E-2</v>
      </c>
      <c r="V49" s="1">
        <v>6.9074074074074079E-2</v>
      </c>
      <c r="W49" s="1">
        <v>3.2349537037037038E-2</v>
      </c>
      <c r="X49" s="1">
        <v>9.7222222222222224E-3</v>
      </c>
    </row>
    <row r="50" spans="1:24" x14ac:dyDescent="0.35">
      <c r="A50" t="s">
        <v>3</v>
      </c>
      <c r="B50" s="2">
        <f t="shared" ref="B50:B66" si="3">SUM(C50:Q50)</f>
        <v>0.12741898148148148</v>
      </c>
      <c r="C50" s="1">
        <v>1.4351851851851852E-2</v>
      </c>
      <c r="D50" s="1">
        <v>3.1863425925925927E-2</v>
      </c>
      <c r="E50" s="1">
        <v>1.4606481481481482E-2</v>
      </c>
      <c r="F50" s="1">
        <v>1.2499999999999999E-2</v>
      </c>
      <c r="G50" s="1">
        <v>3.681712962962963E-2</v>
      </c>
      <c r="H50" s="1">
        <v>1.7280092592592593E-2</v>
      </c>
    </row>
    <row r="51" spans="1:24" x14ac:dyDescent="0.35">
      <c r="A51" t="s">
        <v>44</v>
      </c>
      <c r="B51" s="2">
        <f t="shared" si="3"/>
        <v>0.20099537037037038</v>
      </c>
      <c r="C51" s="1">
        <v>1.7361111111111112E-2</v>
      </c>
      <c r="D51" s="1">
        <v>2.0833333333333332E-2</v>
      </c>
      <c r="E51" s="1">
        <v>0.10863425925925925</v>
      </c>
      <c r="F51" s="1">
        <v>2.4305555555555556E-2</v>
      </c>
      <c r="G51" s="1">
        <v>2.9861111111111113E-2</v>
      </c>
    </row>
    <row r="52" spans="1:24" x14ac:dyDescent="0.35">
      <c r="A52" t="s">
        <v>69</v>
      </c>
      <c r="B52" s="2">
        <f t="shared" si="3"/>
        <v>2.4895833333333336E-2</v>
      </c>
      <c r="C52" s="1">
        <v>9.4097222222222238E-3</v>
      </c>
      <c r="D52" s="1">
        <v>1.5486111111111112E-2</v>
      </c>
    </row>
    <row r="53" spans="1:24" x14ac:dyDescent="0.35">
      <c r="A53" t="s">
        <v>49</v>
      </c>
      <c r="B53" s="2">
        <f t="shared" si="3"/>
        <v>0.3475347222222222</v>
      </c>
      <c r="C53" s="1">
        <v>4.3680555555555556E-2</v>
      </c>
      <c r="D53" s="1">
        <v>7.840277777777778E-2</v>
      </c>
      <c r="E53" s="1">
        <v>3.8599537037037036E-2</v>
      </c>
      <c r="F53" s="1">
        <v>0.10104166666666665</v>
      </c>
      <c r="G53" s="1">
        <v>8.5810185185185184E-2</v>
      </c>
    </row>
    <row r="54" spans="1:24" x14ac:dyDescent="0.35">
      <c r="A54" t="s">
        <v>7</v>
      </c>
      <c r="B54" s="2">
        <f t="shared" si="3"/>
        <v>9.3981481481481471E-2</v>
      </c>
      <c r="C54" s="1">
        <v>1.1469907407407408E-2</v>
      </c>
      <c r="D54" s="1">
        <v>8.2511574074074071E-2</v>
      </c>
    </row>
    <row r="55" spans="1:24" x14ac:dyDescent="0.35">
      <c r="A55" t="s">
        <v>66</v>
      </c>
      <c r="B55" s="2">
        <f t="shared" si="3"/>
        <v>0.10722222222222222</v>
      </c>
      <c r="C55" s="1">
        <v>3.5104166666666665E-2</v>
      </c>
      <c r="D55" s="1">
        <v>3.4780092592592592E-2</v>
      </c>
      <c r="E55" s="1">
        <v>3.7337962962962962E-2</v>
      </c>
    </row>
    <row r="56" spans="1:24" x14ac:dyDescent="0.35">
      <c r="A56" t="s">
        <v>16</v>
      </c>
      <c r="B56" s="2">
        <f t="shared" si="3"/>
        <v>9.5115740740740737E-2</v>
      </c>
      <c r="C56" s="1">
        <v>1.4583333333333332E-2</v>
      </c>
      <c r="D56" s="1">
        <v>2.8287037037037038E-2</v>
      </c>
      <c r="E56" s="1">
        <v>1.3599537037037037E-2</v>
      </c>
      <c r="F56" s="1">
        <v>8.1944444444444452E-3</v>
      </c>
      <c r="G56" s="1">
        <v>1.1805555555555555E-2</v>
      </c>
      <c r="H56" s="1">
        <v>1.8645833333333334E-2</v>
      </c>
    </row>
    <row r="57" spans="1:24" x14ac:dyDescent="0.35">
      <c r="A57" t="s">
        <v>2</v>
      </c>
      <c r="B57" s="2">
        <f t="shared" si="3"/>
        <v>0.1153125</v>
      </c>
      <c r="C57" s="1">
        <v>1.6851851851851851E-2</v>
      </c>
      <c r="D57" s="1">
        <v>3.5960648148148151E-2</v>
      </c>
      <c r="E57" s="1">
        <v>6.25E-2</v>
      </c>
    </row>
    <row r="58" spans="1:24" x14ac:dyDescent="0.35">
      <c r="A58" t="s">
        <v>22</v>
      </c>
      <c r="B58" s="2">
        <f t="shared" si="3"/>
        <v>6.7013888888888887E-3</v>
      </c>
      <c r="C58" s="1">
        <v>6.7013888888888887E-3</v>
      </c>
    </row>
    <row r="59" spans="1:24" x14ac:dyDescent="0.35">
      <c r="A59" t="s">
        <v>42</v>
      </c>
      <c r="B59" s="2">
        <f t="shared" si="3"/>
        <v>1.4791666666666668E-2</v>
      </c>
      <c r="C59" s="1">
        <v>1.4791666666666668E-2</v>
      </c>
    </row>
    <row r="60" spans="1:24" x14ac:dyDescent="0.35">
      <c r="A60" t="s">
        <v>4</v>
      </c>
      <c r="B60" s="2">
        <f t="shared" si="3"/>
        <v>3.5555555555555556E-2</v>
      </c>
      <c r="C60" s="1">
        <v>1.0613425925925927E-2</v>
      </c>
      <c r="D60" s="1">
        <v>2.494212962962963E-2</v>
      </c>
    </row>
    <row r="61" spans="1:24" x14ac:dyDescent="0.35">
      <c r="A61" t="s">
        <v>70</v>
      </c>
      <c r="B61" s="2">
        <f t="shared" si="3"/>
        <v>7.7615740740740735E-2</v>
      </c>
      <c r="C61" s="1">
        <v>2.1261574074074075E-2</v>
      </c>
      <c r="D61" s="1">
        <v>3.125E-2</v>
      </c>
      <c r="E61" s="1">
        <v>2.5104166666666664E-2</v>
      </c>
    </row>
    <row r="62" spans="1:24" x14ac:dyDescent="0.35">
      <c r="A62" t="s">
        <v>8</v>
      </c>
      <c r="B62" s="2">
        <f t="shared" si="3"/>
        <v>5.7291666666666657E-2</v>
      </c>
      <c r="C62" s="1">
        <v>2.4027777777777776E-2</v>
      </c>
      <c r="D62" s="1">
        <v>5.5324074074074069E-3</v>
      </c>
      <c r="E62" s="1">
        <v>1.7974537037037035E-2</v>
      </c>
      <c r="F62" s="1">
        <v>9.7569444444444448E-3</v>
      </c>
    </row>
    <row r="63" spans="1:24" x14ac:dyDescent="0.35">
      <c r="A63" t="s">
        <v>24</v>
      </c>
      <c r="B63" s="2">
        <f t="shared" si="3"/>
        <v>3.5682870370370372E-2</v>
      </c>
      <c r="C63" s="1">
        <v>1.5081018518518516E-2</v>
      </c>
      <c r="D63" s="1">
        <v>2.0601851851851854E-2</v>
      </c>
    </row>
    <row r="64" spans="1:24" x14ac:dyDescent="0.35">
      <c r="A64" t="s">
        <v>58</v>
      </c>
      <c r="B64" s="2">
        <f t="shared" si="3"/>
        <v>0.31445601851851851</v>
      </c>
      <c r="C64" s="1">
        <v>0.12313657407407408</v>
      </c>
      <c r="D64" s="1">
        <v>8.3229166666666674E-2</v>
      </c>
      <c r="E64" s="1">
        <v>4.2407407407407401E-2</v>
      </c>
      <c r="F64" s="1">
        <v>6.5682870370370364E-2</v>
      </c>
    </row>
    <row r="65" spans="1:4" x14ac:dyDescent="0.35">
      <c r="A65" t="s">
        <v>27</v>
      </c>
      <c r="B65" s="2">
        <f t="shared" si="3"/>
        <v>1.7175925925925924E-2</v>
      </c>
      <c r="C65" s="1">
        <v>1.7175925925925924E-2</v>
      </c>
    </row>
    <row r="66" spans="1:4" x14ac:dyDescent="0.35">
      <c r="A66" t="s">
        <v>67</v>
      </c>
      <c r="B66" s="2">
        <f t="shared" si="3"/>
        <v>8.4942129629629631E-2</v>
      </c>
      <c r="C66" s="1">
        <v>1.9699074074074074E-2</v>
      </c>
      <c r="D66" s="1">
        <v>6.5243055555555554E-2</v>
      </c>
    </row>
    <row r="68" spans="1:4" x14ac:dyDescent="0.35">
      <c r="A68" s="3" t="s">
        <v>223</v>
      </c>
      <c r="B68" s="2">
        <f>SUM(B4,B11,B28,B38,B48)</f>
        <v>4.7621412037037043</v>
      </c>
    </row>
  </sheetData>
  <sortState xmlns:xlrd2="http://schemas.microsoft.com/office/spreadsheetml/2017/richdata2" ref="A49:X66">
    <sortCondition ref="A49:A66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1"/>
  <sheetViews>
    <sheetView topLeftCell="A67" workbookViewId="0">
      <selection activeCell="A101" sqref="A101"/>
    </sheetView>
  </sheetViews>
  <sheetFormatPr defaultRowHeight="14.5" x14ac:dyDescent="0.35"/>
  <cols>
    <col min="1" max="1" width="26.7265625" customWidth="1"/>
    <col min="2" max="2" width="16" style="3" customWidth="1"/>
    <col min="14" max="17" width="8.7265625" customWidth="1"/>
  </cols>
  <sheetData>
    <row r="1" spans="1:5" x14ac:dyDescent="0.35">
      <c r="A1" s="8" t="s">
        <v>217</v>
      </c>
      <c r="B1" s="3" t="s">
        <v>250</v>
      </c>
    </row>
    <row r="2" spans="1:5" x14ac:dyDescent="0.35">
      <c r="A2" s="8"/>
      <c r="B2" s="3" t="s">
        <v>251</v>
      </c>
    </row>
    <row r="4" spans="1:5" x14ac:dyDescent="0.35">
      <c r="A4" s="8" t="s">
        <v>30</v>
      </c>
      <c r="B4" s="2">
        <f>SUM(B5:B8)</f>
        <v>0.20296296296296296</v>
      </c>
    </row>
    <row r="5" spans="1:5" x14ac:dyDescent="0.35">
      <c r="A5" t="s">
        <v>18</v>
      </c>
      <c r="B5" s="2">
        <f>SUM(C5:Z5)</f>
        <v>3.3599537037037039E-2</v>
      </c>
      <c r="C5" s="1">
        <v>1.4722222222222222E-2</v>
      </c>
      <c r="D5" s="1">
        <v>1.8877314814814816E-2</v>
      </c>
    </row>
    <row r="6" spans="1:5" x14ac:dyDescent="0.35">
      <c r="A6" t="s">
        <v>43</v>
      </c>
      <c r="B6" s="2">
        <f>SUM(C6:Z6)</f>
        <v>4.1261574074074076E-2</v>
      </c>
      <c r="C6" s="1">
        <v>2.3750000000000004E-2</v>
      </c>
      <c r="D6" s="1">
        <v>1.7511574074074072E-2</v>
      </c>
    </row>
    <row r="7" spans="1:5" x14ac:dyDescent="0.35">
      <c r="A7" t="s">
        <v>26</v>
      </c>
      <c r="B7" s="2">
        <f>SUM(C7:Z7)</f>
        <v>3.7523148148148146E-2</v>
      </c>
      <c r="C7" s="1">
        <v>2.0069444444444442E-2</v>
      </c>
      <c r="D7" s="1">
        <v>1.7453703703703704E-2</v>
      </c>
    </row>
    <row r="8" spans="1:5" x14ac:dyDescent="0.35">
      <c r="A8" t="s">
        <v>13</v>
      </c>
      <c r="B8" s="2">
        <f>SUM(C8:Z8)</f>
        <v>9.0578703703703703E-2</v>
      </c>
      <c r="C8" s="1">
        <v>8.6342592592592599E-3</v>
      </c>
      <c r="D8" s="1">
        <v>2.3460648148148147E-2</v>
      </c>
      <c r="E8" s="1">
        <v>5.8483796296296298E-2</v>
      </c>
    </row>
    <row r="9" spans="1:5" x14ac:dyDescent="0.35">
      <c r="B9" s="2"/>
      <c r="C9" s="1"/>
      <c r="D9" s="1"/>
    </row>
    <row r="11" spans="1:5" x14ac:dyDescent="0.35">
      <c r="A11" s="8" t="s">
        <v>218</v>
      </c>
      <c r="B11" s="2">
        <f>SUM(B12:B30)</f>
        <v>0.60520833333333324</v>
      </c>
    </row>
    <row r="12" spans="1:5" x14ac:dyDescent="0.35">
      <c r="A12" t="s">
        <v>89</v>
      </c>
      <c r="B12" s="2">
        <f t="shared" ref="B12:B30" si="0">SUM(C12:Z12)</f>
        <v>1.3506944444444445E-2</v>
      </c>
      <c r="C12" s="1">
        <v>1.3506944444444445E-2</v>
      </c>
    </row>
    <row r="13" spans="1:5" x14ac:dyDescent="0.35">
      <c r="A13" t="s">
        <v>81</v>
      </c>
      <c r="B13" s="2">
        <f t="shared" si="0"/>
        <v>1.9537037037037037E-2</v>
      </c>
      <c r="C13" s="1">
        <v>1.9537037037037037E-2</v>
      </c>
    </row>
    <row r="14" spans="1:5" x14ac:dyDescent="0.35">
      <c r="A14" t="s">
        <v>91</v>
      </c>
      <c r="B14" s="2">
        <f t="shared" si="0"/>
        <v>8.0555555555555554E-3</v>
      </c>
      <c r="C14" s="1">
        <v>8.0555555555555554E-3</v>
      </c>
    </row>
    <row r="15" spans="1:5" x14ac:dyDescent="0.35">
      <c r="A15" t="s">
        <v>101</v>
      </c>
      <c r="B15" s="2">
        <f t="shared" si="0"/>
        <v>5.4166666666666669E-3</v>
      </c>
      <c r="C15" s="1">
        <v>5.4166666666666669E-3</v>
      </c>
    </row>
    <row r="16" spans="1:5" x14ac:dyDescent="0.35">
      <c r="A16" t="s">
        <v>102</v>
      </c>
      <c r="B16" s="2">
        <f t="shared" si="0"/>
        <v>1.0069444444444445E-2</v>
      </c>
      <c r="C16" s="1">
        <v>1.0069444444444445E-2</v>
      </c>
    </row>
    <row r="17" spans="1:6" x14ac:dyDescent="0.35">
      <c r="A17" t="s">
        <v>92</v>
      </c>
      <c r="B17" s="2">
        <f t="shared" si="0"/>
        <v>2.8472222222222222E-2</v>
      </c>
      <c r="C17" s="1">
        <v>2.8472222222222222E-2</v>
      </c>
    </row>
    <row r="18" spans="1:6" x14ac:dyDescent="0.35">
      <c r="A18" t="s">
        <v>90</v>
      </c>
      <c r="B18" s="2">
        <f t="shared" si="0"/>
        <v>9.0277777777777787E-3</v>
      </c>
      <c r="C18" s="1">
        <v>9.0277777777777787E-3</v>
      </c>
    </row>
    <row r="19" spans="1:6" x14ac:dyDescent="0.35">
      <c r="A19" t="s">
        <v>112</v>
      </c>
      <c r="B19" s="2">
        <f t="shared" si="0"/>
        <v>1.6342592592592593E-2</v>
      </c>
      <c r="C19" s="1">
        <v>1.6342592592592593E-2</v>
      </c>
      <c r="D19" s="1"/>
    </row>
    <row r="20" spans="1:6" x14ac:dyDescent="0.35">
      <c r="A20" t="s">
        <v>80</v>
      </c>
      <c r="B20" s="2">
        <f t="shared" si="0"/>
        <v>2.6018518518518521E-2</v>
      </c>
      <c r="C20" s="1">
        <v>2.6018518518518521E-2</v>
      </c>
    </row>
    <row r="21" spans="1:6" x14ac:dyDescent="0.35">
      <c r="A21" t="s">
        <v>35</v>
      </c>
      <c r="B21" s="2">
        <f t="shared" si="0"/>
        <v>3.8877314814814816E-2</v>
      </c>
      <c r="C21" s="1">
        <v>2.6504629629629628E-2</v>
      </c>
      <c r="D21" s="1">
        <v>3.645833333333333E-3</v>
      </c>
      <c r="E21" s="1">
        <v>8.726851851851852E-3</v>
      </c>
    </row>
    <row r="22" spans="1:6" x14ac:dyDescent="0.35">
      <c r="A22" t="s">
        <v>6</v>
      </c>
      <c r="B22" s="2">
        <f t="shared" si="0"/>
        <v>0.12484953703703704</v>
      </c>
      <c r="C22" s="1">
        <v>3.7905092592592594E-2</v>
      </c>
      <c r="D22" s="1">
        <v>5.122685185185185E-2</v>
      </c>
      <c r="E22" s="1">
        <v>8.1712962962962963E-3</v>
      </c>
      <c r="F22" s="1">
        <v>2.7546296296296294E-2</v>
      </c>
    </row>
    <row r="23" spans="1:6" x14ac:dyDescent="0.35">
      <c r="A23" t="s">
        <v>53</v>
      </c>
      <c r="B23" s="2">
        <f t="shared" si="0"/>
        <v>7.0486111111111105E-3</v>
      </c>
      <c r="C23" s="1">
        <v>7.0486111111111105E-3</v>
      </c>
    </row>
    <row r="24" spans="1:6" x14ac:dyDescent="0.35">
      <c r="A24" t="s">
        <v>103</v>
      </c>
      <c r="B24" s="2">
        <f t="shared" si="0"/>
        <v>2.3391203703703702E-2</v>
      </c>
      <c r="C24" s="1">
        <v>2.3391203703703702E-2</v>
      </c>
    </row>
    <row r="25" spans="1:6" x14ac:dyDescent="0.35">
      <c r="A25" t="s">
        <v>100</v>
      </c>
      <c r="B25" s="2">
        <f t="shared" si="0"/>
        <v>4.010416666666667E-2</v>
      </c>
      <c r="C25" s="1">
        <v>4.010416666666667E-2</v>
      </c>
    </row>
    <row r="26" spans="1:6" x14ac:dyDescent="0.35">
      <c r="A26" t="s">
        <v>106</v>
      </c>
      <c r="B26" s="2">
        <f t="shared" si="0"/>
        <v>7.083333333333333E-3</v>
      </c>
      <c r="C26" s="1">
        <v>7.083333333333333E-3</v>
      </c>
    </row>
    <row r="27" spans="1:6" x14ac:dyDescent="0.35">
      <c r="A27" t="s">
        <v>108</v>
      </c>
      <c r="B27" s="2">
        <f t="shared" si="0"/>
        <v>4.6574074074074073E-2</v>
      </c>
      <c r="C27" s="1">
        <v>4.6574074074074073E-2</v>
      </c>
    </row>
    <row r="28" spans="1:6" x14ac:dyDescent="0.35">
      <c r="A28" t="s">
        <v>79</v>
      </c>
      <c r="B28" s="2">
        <f t="shared" si="0"/>
        <v>7.4467592592592585E-2</v>
      </c>
      <c r="C28" s="1">
        <v>3.951388888888889E-2</v>
      </c>
      <c r="D28" s="1">
        <v>3.4953703703703702E-2</v>
      </c>
    </row>
    <row r="29" spans="1:6" x14ac:dyDescent="0.35">
      <c r="A29" t="s">
        <v>111</v>
      </c>
      <c r="B29" s="2">
        <f t="shared" si="0"/>
        <v>6.6087962962962959E-2</v>
      </c>
      <c r="C29" s="1">
        <v>2.4513888888888887E-2</v>
      </c>
      <c r="D29" s="1">
        <v>3.1851851851851853E-2</v>
      </c>
      <c r="E29" s="1">
        <v>9.7222222222222224E-3</v>
      </c>
    </row>
    <row r="30" spans="1:6" x14ac:dyDescent="0.35">
      <c r="A30" t="s">
        <v>110</v>
      </c>
      <c r="B30" s="2">
        <f t="shared" si="0"/>
        <v>4.027777777777778E-2</v>
      </c>
      <c r="C30" s="1">
        <v>4.027777777777778E-2</v>
      </c>
    </row>
    <row r="31" spans="1:6" x14ac:dyDescent="0.35">
      <c r="B31" s="2"/>
      <c r="C31" s="1"/>
      <c r="D31" s="1"/>
    </row>
    <row r="32" spans="1:6" x14ac:dyDescent="0.35">
      <c r="B32" s="2"/>
      <c r="C32" s="1"/>
      <c r="D32" s="1"/>
    </row>
    <row r="33" spans="1:26" x14ac:dyDescent="0.35">
      <c r="A33" s="8" t="s">
        <v>219</v>
      </c>
      <c r="B33" s="2">
        <f>SUM(B34:B47)</f>
        <v>1.2262731481481481</v>
      </c>
      <c r="C33" s="1"/>
      <c r="D33" s="1"/>
    </row>
    <row r="34" spans="1:26" x14ac:dyDescent="0.35">
      <c r="A34" t="s">
        <v>86</v>
      </c>
      <c r="B34" s="2">
        <f t="shared" ref="B34:B47" si="1">SUM(C34:Z34)</f>
        <v>3.0219907407407407E-2</v>
      </c>
      <c r="C34" s="1">
        <v>3.0219907407407407E-2</v>
      </c>
    </row>
    <row r="35" spans="1:26" x14ac:dyDescent="0.35">
      <c r="A35" t="s">
        <v>83</v>
      </c>
      <c r="B35" s="2">
        <f t="shared" si="1"/>
        <v>3.1226851851851853E-2</v>
      </c>
      <c r="C35" s="1">
        <v>1.136574074074074E-2</v>
      </c>
      <c r="D35" s="1">
        <v>1.9861111111111111E-2</v>
      </c>
    </row>
    <row r="36" spans="1:26" x14ac:dyDescent="0.35">
      <c r="A36" t="s">
        <v>50</v>
      </c>
      <c r="B36" s="2">
        <f t="shared" si="1"/>
        <v>3.8541666666666669E-2</v>
      </c>
      <c r="C36" s="1">
        <v>7.6388888888888886E-3</v>
      </c>
      <c r="D36" s="1">
        <v>6.9444444444444441E-3</v>
      </c>
      <c r="E36" s="1">
        <v>5.9027777777777776E-3</v>
      </c>
      <c r="F36" s="1">
        <v>9.0277777777777787E-3</v>
      </c>
      <c r="G36" s="1">
        <v>9.0277777777777787E-3</v>
      </c>
    </row>
    <row r="37" spans="1:26" x14ac:dyDescent="0.35">
      <c r="A37" t="s">
        <v>98</v>
      </c>
      <c r="B37" s="2">
        <f t="shared" si="1"/>
        <v>7.3495370370370372E-3</v>
      </c>
      <c r="C37" s="1">
        <v>7.3495370370370372E-3</v>
      </c>
    </row>
    <row r="38" spans="1:26" x14ac:dyDescent="0.35">
      <c r="A38" t="s">
        <v>65</v>
      </c>
      <c r="B38" s="2">
        <f t="shared" si="1"/>
        <v>1.443287037037037E-2</v>
      </c>
      <c r="C38" s="1">
        <v>8.1828703703703699E-3</v>
      </c>
      <c r="D38" s="1">
        <v>6.2499999999999995E-3</v>
      </c>
    </row>
    <row r="39" spans="1:26" x14ac:dyDescent="0.35">
      <c r="A39" t="s">
        <v>107</v>
      </c>
      <c r="B39" s="2">
        <f t="shared" si="1"/>
        <v>1.2013888888888888E-2</v>
      </c>
      <c r="C39" s="1">
        <v>1.2013888888888888E-2</v>
      </c>
      <c r="D39" s="1"/>
      <c r="E39" s="1"/>
    </row>
    <row r="40" spans="1:26" x14ac:dyDescent="0.35">
      <c r="A40" t="s">
        <v>12</v>
      </c>
      <c r="B40" s="2">
        <f t="shared" si="1"/>
        <v>4.6655092592592595E-2</v>
      </c>
      <c r="C40" s="1">
        <v>1.9791666666666668E-3</v>
      </c>
      <c r="D40" s="1">
        <v>1.5717592592592592E-2</v>
      </c>
      <c r="E40" s="1">
        <v>5.0694444444444441E-3</v>
      </c>
      <c r="F40" s="1">
        <v>6.168981481481481E-3</v>
      </c>
      <c r="G40" s="1">
        <v>1.3483796296296298E-2</v>
      </c>
      <c r="H40" s="1">
        <v>4.2361111111111106E-3</v>
      </c>
    </row>
    <row r="41" spans="1:26" x14ac:dyDescent="0.35">
      <c r="A41" t="s">
        <v>5</v>
      </c>
      <c r="B41" s="2">
        <f t="shared" si="1"/>
        <v>0.19675925925925924</v>
      </c>
      <c r="C41" s="1">
        <v>1.2951388888888887E-2</v>
      </c>
      <c r="D41" s="1">
        <v>6.1111111111111114E-3</v>
      </c>
      <c r="E41" s="1">
        <v>6.9675925925925921E-3</v>
      </c>
      <c r="F41" s="1">
        <v>7.4305555555555548E-3</v>
      </c>
      <c r="G41" s="1">
        <v>1.1030092592592591E-2</v>
      </c>
      <c r="H41" s="1">
        <v>9.5949074074074079E-3</v>
      </c>
      <c r="I41" s="1">
        <v>1.1805555555555555E-2</v>
      </c>
      <c r="J41" s="1">
        <v>6.3425925925925915E-3</v>
      </c>
      <c r="K41" s="1">
        <v>5.7638888888888887E-3</v>
      </c>
      <c r="L41" s="1">
        <v>1.0960648148148148E-2</v>
      </c>
      <c r="M41" s="1">
        <v>9.7569444444444448E-3</v>
      </c>
      <c r="N41" s="1">
        <v>6.1805555555555563E-3</v>
      </c>
      <c r="O41" s="1">
        <v>7.0486111111111105E-3</v>
      </c>
      <c r="P41" s="1">
        <v>5.1504629629629635E-3</v>
      </c>
      <c r="Q41" s="1">
        <v>5.9027777777777776E-3</v>
      </c>
      <c r="R41" s="1">
        <v>9.2476851851851852E-3</v>
      </c>
      <c r="S41" s="1">
        <v>4.363425925925926E-3</v>
      </c>
      <c r="T41" s="1">
        <v>5.3009259259259251E-3</v>
      </c>
      <c r="U41" s="1">
        <v>1.3194444444444444E-2</v>
      </c>
      <c r="V41" s="1">
        <v>1.0844907407407407E-2</v>
      </c>
      <c r="W41" s="1">
        <v>9.3518518518518525E-3</v>
      </c>
      <c r="X41" s="1">
        <v>9.1550925925925931E-3</v>
      </c>
      <c r="Y41" s="1">
        <v>9.9305555555555553E-3</v>
      </c>
      <c r="Z41" s="1">
        <v>2.3726851851851851E-3</v>
      </c>
    </row>
    <row r="42" spans="1:26" x14ac:dyDescent="0.35">
      <c r="A42" t="s">
        <v>27</v>
      </c>
      <c r="B42" s="2">
        <f t="shared" si="1"/>
        <v>0.31692129629629628</v>
      </c>
      <c r="C42" s="1">
        <v>7.0717592592592594E-3</v>
      </c>
      <c r="D42" s="1">
        <v>8.744212962962962E-2</v>
      </c>
      <c r="E42" s="1">
        <v>7.7511574074074066E-2</v>
      </c>
      <c r="F42" s="1">
        <v>9.3402777777777772E-3</v>
      </c>
      <c r="G42" s="1">
        <v>8.6944444444444449E-2</v>
      </c>
      <c r="H42" s="1">
        <v>4.8611111111111112E-2</v>
      </c>
    </row>
    <row r="43" spans="1:26" x14ac:dyDescent="0.35">
      <c r="A43" t="s">
        <v>14</v>
      </c>
      <c r="B43" s="2">
        <f t="shared" si="1"/>
        <v>9.3287037037037043E-2</v>
      </c>
      <c r="C43" s="1">
        <v>4.4675925925925933E-3</v>
      </c>
      <c r="D43" s="1">
        <v>7.4074074074074068E-3</v>
      </c>
      <c r="E43" s="1">
        <v>7.4861111111111114E-2</v>
      </c>
      <c r="F43" s="1">
        <v>6.5509259259259262E-3</v>
      </c>
    </row>
    <row r="44" spans="1:26" x14ac:dyDescent="0.35">
      <c r="A44" t="s">
        <v>84</v>
      </c>
      <c r="B44" s="2">
        <f t="shared" si="1"/>
        <v>0.16502314814814814</v>
      </c>
      <c r="C44" s="1">
        <v>2.1087962962962961E-2</v>
      </c>
      <c r="D44" s="1">
        <v>4.3217592592592592E-2</v>
      </c>
      <c r="E44" s="1">
        <v>5.185185185185185E-3</v>
      </c>
      <c r="F44" s="1">
        <v>7.2800925925925915E-3</v>
      </c>
      <c r="G44" s="1">
        <v>4.9386574074074076E-2</v>
      </c>
      <c r="H44" s="1">
        <v>1.6018518518518519E-2</v>
      </c>
      <c r="I44" s="1">
        <v>1.8518518518518521E-2</v>
      </c>
      <c r="J44" s="1">
        <v>4.3287037037037035E-3</v>
      </c>
    </row>
    <row r="45" spans="1:26" x14ac:dyDescent="0.35">
      <c r="A45" t="s">
        <v>9</v>
      </c>
      <c r="B45" s="2">
        <f t="shared" si="1"/>
        <v>0.16563657407407409</v>
      </c>
      <c r="C45" s="1">
        <v>8.5416666666666679E-3</v>
      </c>
      <c r="D45" s="1">
        <v>9.7106481481481471E-3</v>
      </c>
      <c r="E45" s="1">
        <v>1.3888888888888888E-2</v>
      </c>
      <c r="F45" s="1">
        <v>1.3946759259259258E-2</v>
      </c>
      <c r="G45" s="1">
        <v>1.4988425925925926E-2</v>
      </c>
      <c r="H45" s="1">
        <v>3.2175925925925926E-3</v>
      </c>
      <c r="I45" s="1">
        <v>6.2499999999999995E-3</v>
      </c>
      <c r="J45" s="1">
        <v>7.5810185185185182E-3</v>
      </c>
      <c r="K45" s="1">
        <v>8.1481481481481474E-3</v>
      </c>
      <c r="L45" s="1">
        <v>4.8611111111111112E-3</v>
      </c>
      <c r="M45" s="1">
        <v>1.4016203703703704E-2</v>
      </c>
      <c r="N45" s="1">
        <v>2.5752314814814815E-2</v>
      </c>
      <c r="O45" s="1">
        <v>7.8009259259259256E-3</v>
      </c>
      <c r="P45" s="1">
        <v>8.8078703703703704E-3</v>
      </c>
      <c r="Q45" s="1">
        <v>1.2951388888888887E-2</v>
      </c>
      <c r="R45" s="1">
        <v>5.1736111111111115E-3</v>
      </c>
    </row>
    <row r="46" spans="1:26" x14ac:dyDescent="0.35">
      <c r="A46" t="s">
        <v>11</v>
      </c>
      <c r="B46" s="2">
        <f t="shared" si="1"/>
        <v>9.6805555555555547E-2</v>
      </c>
      <c r="C46" s="1">
        <v>9.4212962962962957E-3</v>
      </c>
      <c r="D46" s="1">
        <v>9.8379629629629633E-3</v>
      </c>
      <c r="E46" s="1">
        <v>6.3888888888888884E-3</v>
      </c>
      <c r="F46" s="1">
        <v>1.1805555555555555E-2</v>
      </c>
      <c r="G46" s="1">
        <v>6.8981481481481489E-3</v>
      </c>
      <c r="H46" s="1">
        <v>2.8969907407407406E-2</v>
      </c>
      <c r="I46" s="1">
        <v>1.1481481481481483E-2</v>
      </c>
      <c r="J46" s="1">
        <v>1.2002314814814815E-2</v>
      </c>
    </row>
    <row r="47" spans="1:26" x14ac:dyDescent="0.35">
      <c r="A47" t="s">
        <v>96</v>
      </c>
      <c r="B47" s="2">
        <f t="shared" si="1"/>
        <v>1.1400462962962965E-2</v>
      </c>
      <c r="C47" s="1">
        <v>1.1400462962962965E-2</v>
      </c>
    </row>
    <row r="48" spans="1:26" x14ac:dyDescent="0.35">
      <c r="B48" s="2"/>
      <c r="C48" s="1"/>
    </row>
    <row r="50" spans="1:12" x14ac:dyDescent="0.35">
      <c r="A50" s="8" t="s">
        <v>220</v>
      </c>
      <c r="B50" s="2">
        <f>SUM(B51:B59)</f>
        <v>0.25050925925925926</v>
      </c>
    </row>
    <row r="51" spans="1:12" x14ac:dyDescent="0.35">
      <c r="A51" t="s">
        <v>97</v>
      </c>
      <c r="B51" s="2">
        <f t="shared" ref="B51:B59" si="2">SUM(C51:Z51)</f>
        <v>3.5856481481481475E-2</v>
      </c>
      <c r="C51" s="1">
        <v>5.6134259259259271E-3</v>
      </c>
      <c r="D51" s="1">
        <v>2.6655092592592591E-2</v>
      </c>
      <c r="E51" s="1">
        <v>3.5879629629629629E-3</v>
      </c>
    </row>
    <row r="52" spans="1:12" x14ac:dyDescent="0.35">
      <c r="A52" t="s">
        <v>20</v>
      </c>
      <c r="B52" s="2">
        <f t="shared" si="2"/>
        <v>1.7604166666666667E-2</v>
      </c>
      <c r="C52" s="1">
        <v>1.7604166666666667E-2</v>
      </c>
    </row>
    <row r="53" spans="1:12" x14ac:dyDescent="0.35">
      <c r="A53" t="s">
        <v>87</v>
      </c>
      <c r="B53" s="2">
        <f t="shared" si="2"/>
        <v>2.525462962962963E-2</v>
      </c>
      <c r="C53" s="1">
        <v>6.5162037037037037E-3</v>
      </c>
      <c r="D53" s="1">
        <v>1.8738425925925926E-2</v>
      </c>
    </row>
    <row r="54" spans="1:12" x14ac:dyDescent="0.35">
      <c r="A54" t="s">
        <v>51</v>
      </c>
      <c r="B54" s="2">
        <f t="shared" si="2"/>
        <v>6.2060185185185184E-2</v>
      </c>
      <c r="C54" s="1">
        <v>5.0601851851851849E-2</v>
      </c>
      <c r="D54" s="1">
        <v>1.1458333333333334E-2</v>
      </c>
    </row>
    <row r="55" spans="1:12" x14ac:dyDescent="0.35">
      <c r="A55" t="s">
        <v>71</v>
      </c>
      <c r="B55" s="2">
        <f t="shared" si="2"/>
        <v>2.013888888888889E-2</v>
      </c>
      <c r="C55" s="1">
        <v>2.013888888888889E-2</v>
      </c>
    </row>
    <row r="56" spans="1:12" x14ac:dyDescent="0.35">
      <c r="A56" t="s">
        <v>82</v>
      </c>
      <c r="B56" s="2">
        <f t="shared" si="2"/>
        <v>3.1840277777777773E-2</v>
      </c>
      <c r="C56" s="1">
        <v>2.2349537037037032E-2</v>
      </c>
      <c r="D56" s="1">
        <v>9.4907407407407406E-3</v>
      </c>
    </row>
    <row r="57" spans="1:12" x14ac:dyDescent="0.35">
      <c r="A57" t="s">
        <v>54</v>
      </c>
      <c r="B57" s="2">
        <f t="shared" si="2"/>
        <v>8.0671296296296307E-3</v>
      </c>
      <c r="C57" s="1">
        <v>8.0671296296296307E-3</v>
      </c>
    </row>
    <row r="58" spans="1:12" x14ac:dyDescent="0.35">
      <c r="A58" t="s">
        <v>88</v>
      </c>
      <c r="B58" s="2">
        <f t="shared" si="2"/>
        <v>2.7094907407407408E-2</v>
      </c>
      <c r="C58" s="1">
        <v>1.0416666666666666E-2</v>
      </c>
      <c r="D58" s="1">
        <v>1.667824074074074E-2</v>
      </c>
    </row>
    <row r="59" spans="1:12" x14ac:dyDescent="0.35">
      <c r="A59" t="s">
        <v>23</v>
      </c>
      <c r="B59" s="2">
        <f t="shared" si="2"/>
        <v>2.2592592592592591E-2</v>
      </c>
      <c r="C59" s="1">
        <v>2.2592592592592591E-2</v>
      </c>
    </row>
    <row r="60" spans="1:12" x14ac:dyDescent="0.35">
      <c r="B60" s="2"/>
      <c r="C60" s="1"/>
    </row>
    <row r="61" spans="1:12" x14ac:dyDescent="0.35">
      <c r="B61" s="2"/>
      <c r="C61" s="1"/>
    </row>
    <row r="62" spans="1:12" x14ac:dyDescent="0.35">
      <c r="A62" s="8" t="s">
        <v>221</v>
      </c>
      <c r="B62" s="2">
        <f>SUM(B63:B83)</f>
        <v>1.2033680555555555</v>
      </c>
    </row>
    <row r="63" spans="1:12" x14ac:dyDescent="0.35">
      <c r="A63" t="s">
        <v>69</v>
      </c>
      <c r="B63" s="2">
        <f t="shared" ref="B63:B83" si="3">SUM(C63:Z63)</f>
        <v>0.14894675925925926</v>
      </c>
      <c r="C63" s="1">
        <v>9.3981481481481485E-3</v>
      </c>
      <c r="D63" s="1">
        <v>3.5937500000000004E-2</v>
      </c>
      <c r="E63" s="1">
        <v>9.4560185185185181E-3</v>
      </c>
      <c r="F63" s="1">
        <v>1.7685185185185182E-2</v>
      </c>
      <c r="G63" s="1">
        <v>9.6527777777777775E-3</v>
      </c>
      <c r="H63" s="1">
        <v>3.1435185185185184E-2</v>
      </c>
      <c r="I63" s="1">
        <v>7.1180555555555554E-3</v>
      </c>
      <c r="J63" s="1">
        <v>1.0613425925925927E-2</v>
      </c>
      <c r="K63" s="1">
        <v>5.8333333333333336E-3</v>
      </c>
      <c r="L63" s="1">
        <v>1.1817129629629629E-2</v>
      </c>
    </row>
    <row r="64" spans="1:12" x14ac:dyDescent="0.35">
      <c r="A64" t="s">
        <v>77</v>
      </c>
      <c r="B64" s="2">
        <f t="shared" si="3"/>
        <v>1.667824074074074E-2</v>
      </c>
      <c r="C64" s="1">
        <v>1.667824074074074E-2</v>
      </c>
    </row>
    <row r="65" spans="1:17" x14ac:dyDescent="0.35">
      <c r="A65" t="s">
        <v>116</v>
      </c>
      <c r="B65" s="2">
        <f t="shared" si="3"/>
        <v>3.472222222222222E-3</v>
      </c>
      <c r="C65" s="1">
        <v>3.472222222222222E-3</v>
      </c>
      <c r="D65" s="1"/>
    </row>
    <row r="66" spans="1:17" x14ac:dyDescent="0.35">
      <c r="A66" t="s">
        <v>119</v>
      </c>
      <c r="B66" s="2">
        <f t="shared" si="3"/>
        <v>7.0601851851851841E-3</v>
      </c>
      <c r="C66" s="1">
        <v>7.0601851851851841E-3</v>
      </c>
      <c r="D66" s="1"/>
    </row>
    <row r="67" spans="1:17" x14ac:dyDescent="0.35">
      <c r="A67" t="s">
        <v>76</v>
      </c>
      <c r="B67" s="2">
        <f t="shared" si="3"/>
        <v>2.1111111111111112E-2</v>
      </c>
      <c r="C67" s="1">
        <v>1.3819444444444445E-2</v>
      </c>
      <c r="D67" s="1">
        <v>7.2916666666666659E-3</v>
      </c>
    </row>
    <row r="68" spans="1:17" x14ac:dyDescent="0.35">
      <c r="A68" t="s">
        <v>68</v>
      </c>
      <c r="B68" s="2">
        <f t="shared" si="3"/>
        <v>6.8460648148148145E-2</v>
      </c>
      <c r="C68" s="1">
        <v>8.5300925925925926E-3</v>
      </c>
      <c r="D68" s="1">
        <v>2.5138888888888891E-2</v>
      </c>
      <c r="E68" s="1">
        <v>1.0694444444444444E-2</v>
      </c>
      <c r="F68" s="1">
        <v>8.7615740740740744E-3</v>
      </c>
      <c r="G68" s="1">
        <v>1.0104166666666668E-2</v>
      </c>
      <c r="H68" s="1">
        <v>5.2314814814814819E-3</v>
      </c>
    </row>
    <row r="69" spans="1:17" x14ac:dyDescent="0.35">
      <c r="A69" t="s">
        <v>94</v>
      </c>
      <c r="B69" s="2">
        <f t="shared" si="3"/>
        <v>0.25615740740740739</v>
      </c>
      <c r="C69" s="1">
        <v>1.2847222222222223E-2</v>
      </c>
      <c r="D69" s="1">
        <v>3.4062500000000002E-2</v>
      </c>
      <c r="E69" s="1">
        <v>9.8263888888888897E-3</v>
      </c>
      <c r="F69" s="1">
        <v>7.1759259259259259E-3</v>
      </c>
      <c r="G69" s="1">
        <v>1.4467592592592593E-2</v>
      </c>
      <c r="H69" s="1">
        <v>3.5937500000000004E-2</v>
      </c>
      <c r="I69" s="1">
        <v>1.6736111111111111E-2</v>
      </c>
      <c r="J69" s="1">
        <v>1.4988425925925926E-2</v>
      </c>
      <c r="K69" s="1">
        <v>3.6238425925925924E-2</v>
      </c>
      <c r="L69" s="1">
        <v>1.9178240740740742E-2</v>
      </c>
      <c r="M69" s="1">
        <v>2.8877314814814817E-2</v>
      </c>
      <c r="N69" s="1">
        <v>2.5821759259259256E-2</v>
      </c>
    </row>
    <row r="70" spans="1:17" x14ac:dyDescent="0.35">
      <c r="A70" t="s">
        <v>115</v>
      </c>
      <c r="B70" s="2">
        <f t="shared" si="3"/>
        <v>5.5902777777777782E-3</v>
      </c>
      <c r="C70" s="1">
        <v>5.5902777777777782E-3</v>
      </c>
      <c r="D70" s="1"/>
    </row>
    <row r="71" spans="1:17" x14ac:dyDescent="0.35">
      <c r="A71" t="s">
        <v>117</v>
      </c>
      <c r="B71" s="2">
        <f t="shared" si="3"/>
        <v>9.9074074074074082E-3</v>
      </c>
      <c r="C71" s="1">
        <v>9.9074074074074082E-3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</row>
    <row r="72" spans="1:17" x14ac:dyDescent="0.35">
      <c r="A72" t="s">
        <v>114</v>
      </c>
      <c r="B72" s="2">
        <f t="shared" si="3"/>
        <v>3.5462962962962967E-2</v>
      </c>
      <c r="C72" s="1">
        <v>3.5462962962962967E-2</v>
      </c>
      <c r="D72" s="1"/>
    </row>
    <row r="73" spans="1:17" x14ac:dyDescent="0.35">
      <c r="A73" t="s">
        <v>105</v>
      </c>
      <c r="B73" s="2">
        <f t="shared" si="3"/>
        <v>9.3310185185185177E-2</v>
      </c>
      <c r="C73" s="1">
        <v>3.7349537037037035E-2</v>
      </c>
      <c r="D73" s="1">
        <v>5.5960648148148141E-2</v>
      </c>
    </row>
    <row r="74" spans="1:17" x14ac:dyDescent="0.35">
      <c r="A74" t="s">
        <v>93</v>
      </c>
      <c r="B74" s="2">
        <f t="shared" si="3"/>
        <v>1.96875E-2</v>
      </c>
      <c r="C74" s="1">
        <v>9.2708333333333341E-3</v>
      </c>
      <c r="D74" s="1">
        <v>1.0416666666666666E-2</v>
      </c>
    </row>
    <row r="75" spans="1:17" x14ac:dyDescent="0.35">
      <c r="A75" t="s">
        <v>73</v>
      </c>
      <c r="B75" s="2">
        <f t="shared" si="3"/>
        <v>1.6238425925925924E-2</v>
      </c>
      <c r="C75" s="1">
        <v>1.6238425925925924E-2</v>
      </c>
    </row>
    <row r="76" spans="1:17" x14ac:dyDescent="0.35">
      <c r="A76" t="s">
        <v>78</v>
      </c>
      <c r="B76" s="2">
        <f t="shared" si="3"/>
        <v>0.24767361111111108</v>
      </c>
      <c r="C76" s="1">
        <v>7.5000000000000006E-3</v>
      </c>
      <c r="D76" s="1">
        <v>1.8055555555555557E-2</v>
      </c>
      <c r="E76" s="1">
        <v>8.4027777777777781E-3</v>
      </c>
      <c r="F76" s="1">
        <v>8.518518518518519E-3</v>
      </c>
      <c r="G76" s="1">
        <v>3.1296296296296301E-2</v>
      </c>
      <c r="H76" s="1">
        <v>8.0092592592592594E-3</v>
      </c>
      <c r="I76" s="1">
        <v>7.1412037037037043E-3</v>
      </c>
      <c r="J76" s="1">
        <v>1.0150462962962964E-2</v>
      </c>
      <c r="K76" s="1">
        <v>1.7175925925925924E-2</v>
      </c>
      <c r="L76" s="1">
        <v>3.1296296296296301E-2</v>
      </c>
      <c r="M76" s="1">
        <v>6.5393518518518517E-3</v>
      </c>
      <c r="N76" s="1">
        <v>5.1122685185185181E-2</v>
      </c>
      <c r="O76" s="1">
        <v>4.7800925925925919E-3</v>
      </c>
      <c r="P76" s="1">
        <v>9.3055555555555548E-3</v>
      </c>
      <c r="Q76" s="1">
        <v>2.837962962962963E-2</v>
      </c>
    </row>
    <row r="77" spans="1:17" x14ac:dyDescent="0.35">
      <c r="A77" t="s">
        <v>85</v>
      </c>
      <c r="B77" s="2">
        <f t="shared" si="3"/>
        <v>3.5416666666666666E-2</v>
      </c>
      <c r="C77" s="1">
        <v>2.0833333333333332E-2</v>
      </c>
      <c r="D77" s="1">
        <v>1.4583333333333332E-2</v>
      </c>
    </row>
    <row r="78" spans="1:17" x14ac:dyDescent="0.35">
      <c r="A78" t="s">
        <v>104</v>
      </c>
      <c r="B78" s="2">
        <f t="shared" si="3"/>
        <v>8.8194444444444457E-3</v>
      </c>
      <c r="C78" s="1">
        <v>3.2638888888888891E-3</v>
      </c>
      <c r="D78" s="1">
        <v>5.5555555555555558E-3</v>
      </c>
    </row>
    <row r="79" spans="1:17" x14ac:dyDescent="0.35">
      <c r="A79" t="s">
        <v>75</v>
      </c>
      <c r="B79" s="2">
        <f t="shared" si="3"/>
        <v>6.1666666666666668E-2</v>
      </c>
      <c r="C79" s="1">
        <v>3.8055555555555558E-2</v>
      </c>
      <c r="D79" s="1">
        <v>2.361111111111111E-2</v>
      </c>
    </row>
    <row r="80" spans="1:17" x14ac:dyDescent="0.35">
      <c r="A80" t="s">
        <v>118</v>
      </c>
      <c r="B80" s="2">
        <f t="shared" si="3"/>
        <v>1.8043981481481484E-2</v>
      </c>
      <c r="C80" s="1">
        <v>1.8043981481481484E-2</v>
      </c>
      <c r="D80" s="1"/>
    </row>
    <row r="81" spans="1:20" x14ac:dyDescent="0.35">
      <c r="A81" t="s">
        <v>72</v>
      </c>
      <c r="B81" s="2">
        <f t="shared" si="3"/>
        <v>6.9641203703703705E-2</v>
      </c>
      <c r="C81" s="1">
        <v>1.5960648148148151E-2</v>
      </c>
      <c r="D81" s="1">
        <v>5.9606481481481489E-3</v>
      </c>
      <c r="E81" s="1">
        <v>1.1863425925925925E-2</v>
      </c>
      <c r="F81" s="1">
        <v>4.7569444444444447E-3</v>
      </c>
      <c r="G81" s="1">
        <v>3.1099537037037037E-2</v>
      </c>
    </row>
    <row r="82" spans="1:20" x14ac:dyDescent="0.35">
      <c r="A82" t="s">
        <v>113</v>
      </c>
      <c r="B82" s="2">
        <f t="shared" si="3"/>
        <v>5.5289351851851853E-2</v>
      </c>
      <c r="C82" s="1">
        <v>5.5289351851851853E-2</v>
      </c>
      <c r="D82" s="1"/>
    </row>
    <row r="83" spans="1:20" x14ac:dyDescent="0.35">
      <c r="A83" t="s">
        <v>74</v>
      </c>
      <c r="B83" s="2">
        <f t="shared" si="3"/>
        <v>4.7337962962962958E-3</v>
      </c>
      <c r="C83" s="1">
        <v>4.7337962962962958E-3</v>
      </c>
    </row>
    <row r="86" spans="1:20" x14ac:dyDescent="0.35">
      <c r="A86" s="8" t="s">
        <v>222</v>
      </c>
      <c r="B86" s="2">
        <f>SUM(B87:B99)</f>
        <v>1.3046412037037034</v>
      </c>
    </row>
    <row r="87" spans="1:20" x14ac:dyDescent="0.35">
      <c r="A87" t="s">
        <v>0</v>
      </c>
      <c r="B87" s="2">
        <f t="shared" ref="B87:B99" si="4">SUM(C87:Z87)</f>
        <v>0.30724537037037036</v>
      </c>
      <c r="C87" s="1">
        <v>6.8402777777777776E-3</v>
      </c>
      <c r="D87" s="1">
        <v>1.0995370370370371E-2</v>
      </c>
      <c r="E87" s="1">
        <v>4.3750000000000004E-2</v>
      </c>
      <c r="F87" s="1">
        <v>3.0972222222222224E-2</v>
      </c>
      <c r="G87" s="1">
        <v>1.0775462962962964E-2</v>
      </c>
      <c r="H87" s="1">
        <v>6.7013888888888887E-3</v>
      </c>
      <c r="I87" s="1">
        <v>1.0416666666666666E-2</v>
      </c>
      <c r="J87" s="1">
        <v>3.2893518518518523E-2</v>
      </c>
      <c r="K87" s="1">
        <v>1.4583333333333332E-2</v>
      </c>
      <c r="L87" s="1">
        <v>1.3981481481481482E-2</v>
      </c>
      <c r="M87" s="1">
        <v>9.9421296296296289E-3</v>
      </c>
      <c r="N87" s="1">
        <v>1.0416666666666666E-2</v>
      </c>
      <c r="O87" s="1">
        <v>2.5150462962962961E-2</v>
      </c>
      <c r="P87" s="1">
        <v>3.125E-2</v>
      </c>
      <c r="Q87" s="1">
        <v>1.2060185185185186E-2</v>
      </c>
      <c r="R87" s="1">
        <v>1.5173611111111112E-2</v>
      </c>
      <c r="S87" s="1">
        <v>6.7592592592592591E-3</v>
      </c>
      <c r="T87" s="1">
        <v>1.4583333333333332E-2</v>
      </c>
    </row>
    <row r="88" spans="1:20" x14ac:dyDescent="0.35">
      <c r="A88" t="s">
        <v>3</v>
      </c>
      <c r="B88" s="2">
        <f t="shared" si="4"/>
        <v>1.4328703703703703E-2</v>
      </c>
      <c r="C88" s="1">
        <v>1.4328703703703703E-2</v>
      </c>
    </row>
    <row r="89" spans="1:20" x14ac:dyDescent="0.35">
      <c r="A89" t="s">
        <v>44</v>
      </c>
      <c r="B89" s="2">
        <f t="shared" si="4"/>
        <v>0.14444444444444443</v>
      </c>
      <c r="C89" s="1">
        <v>0.11388888888888889</v>
      </c>
      <c r="D89" s="1">
        <v>3.0555555555555555E-2</v>
      </c>
    </row>
    <row r="90" spans="1:20" x14ac:dyDescent="0.35">
      <c r="A90" t="s">
        <v>49</v>
      </c>
      <c r="B90" s="2">
        <f t="shared" si="4"/>
        <v>8.5798611111111103E-2</v>
      </c>
      <c r="C90" s="1">
        <v>8.5798611111111103E-2</v>
      </c>
    </row>
    <row r="91" spans="1:20" x14ac:dyDescent="0.35">
      <c r="A91" t="s">
        <v>7</v>
      </c>
      <c r="B91" s="2">
        <f t="shared" si="4"/>
        <v>1.0439814814814813E-2</v>
      </c>
      <c r="C91" s="1">
        <v>1.0439814814814813E-2</v>
      </c>
    </row>
    <row r="92" spans="1:20" x14ac:dyDescent="0.35">
      <c r="A92" t="s">
        <v>16</v>
      </c>
      <c r="B92" s="2">
        <f t="shared" si="4"/>
        <v>5.512731481481481E-2</v>
      </c>
      <c r="C92" s="1">
        <v>8.518518518518519E-3</v>
      </c>
      <c r="D92" s="1">
        <v>1.1469907407407408E-2</v>
      </c>
      <c r="E92" s="1">
        <v>5.6597222222222222E-3</v>
      </c>
      <c r="F92" s="1">
        <v>7.2916666666666659E-3</v>
      </c>
      <c r="G92" s="1">
        <v>6.8981481481481489E-3</v>
      </c>
      <c r="H92" s="1">
        <v>6.9328703703703696E-3</v>
      </c>
      <c r="I92" s="1">
        <v>8.3564814814814804E-3</v>
      </c>
    </row>
    <row r="93" spans="1:20" x14ac:dyDescent="0.35">
      <c r="A93" t="s">
        <v>2</v>
      </c>
      <c r="B93" s="2">
        <f t="shared" si="4"/>
        <v>0.26268518518518519</v>
      </c>
      <c r="C93" s="1">
        <v>4.3750000000000004E-2</v>
      </c>
      <c r="D93" s="1">
        <v>1.2997685185185183E-2</v>
      </c>
      <c r="E93" s="1">
        <v>4.1666666666666664E-2</v>
      </c>
      <c r="F93" s="1">
        <v>1.8749999999999999E-2</v>
      </c>
      <c r="G93" s="1">
        <v>0.14552083333333335</v>
      </c>
    </row>
    <row r="94" spans="1:20" x14ac:dyDescent="0.35">
      <c r="A94" t="s">
        <v>22</v>
      </c>
      <c r="B94" s="2">
        <f t="shared" si="4"/>
        <v>0.13708333333333333</v>
      </c>
      <c r="C94" s="1">
        <v>1.2129629629629629E-2</v>
      </c>
      <c r="D94" s="1">
        <v>1.7673611111111109E-2</v>
      </c>
      <c r="E94" s="1">
        <v>9.7662037037037033E-2</v>
      </c>
      <c r="F94" s="1">
        <v>9.618055555555555E-3</v>
      </c>
    </row>
    <row r="95" spans="1:20" x14ac:dyDescent="0.35">
      <c r="A95" t="s">
        <v>70</v>
      </c>
      <c r="B95" s="2">
        <f t="shared" si="4"/>
        <v>6.3773148148148148E-2</v>
      </c>
      <c r="C95" s="1">
        <v>1.9444444444444445E-2</v>
      </c>
      <c r="D95" s="1">
        <v>6.0069444444444441E-3</v>
      </c>
      <c r="E95" s="1">
        <v>3.8321759259259257E-2</v>
      </c>
    </row>
    <row r="96" spans="1:20" x14ac:dyDescent="0.35">
      <c r="A96" t="s">
        <v>8</v>
      </c>
      <c r="B96" s="2">
        <f t="shared" si="4"/>
        <v>5.9409722222222225E-2</v>
      </c>
      <c r="C96" s="1">
        <v>3.5416666666666666E-2</v>
      </c>
      <c r="D96" s="1">
        <v>2.3993055555555556E-2</v>
      </c>
    </row>
    <row r="97" spans="1:4" x14ac:dyDescent="0.35">
      <c r="A97" t="s">
        <v>109</v>
      </c>
      <c r="B97" s="2">
        <f t="shared" si="4"/>
        <v>4.5833333333333337E-2</v>
      </c>
      <c r="C97" s="1">
        <v>4.5833333333333337E-2</v>
      </c>
    </row>
    <row r="98" spans="1:4" x14ac:dyDescent="0.35">
      <c r="A98" t="s">
        <v>95</v>
      </c>
      <c r="B98" s="2">
        <f t="shared" si="4"/>
        <v>3.8217592592592588E-2</v>
      </c>
      <c r="C98" s="1">
        <v>3.8217592592592588E-2</v>
      </c>
    </row>
    <row r="99" spans="1:4" x14ac:dyDescent="0.35">
      <c r="A99" t="s">
        <v>99</v>
      </c>
      <c r="B99" s="2">
        <f t="shared" si="4"/>
        <v>8.025462962962962E-2</v>
      </c>
      <c r="C99" s="1">
        <v>2.5381944444444443E-2</v>
      </c>
      <c r="D99" s="1">
        <v>5.4872685185185184E-2</v>
      </c>
    </row>
    <row r="101" spans="1:4" x14ac:dyDescent="0.35">
      <c r="A101" s="3" t="s">
        <v>223</v>
      </c>
      <c r="B101" s="2">
        <f>SUM(B86,B62,B50,B33,B11,B4)</f>
        <v>4.7929629629629629</v>
      </c>
    </row>
  </sheetData>
  <sortState xmlns:xlrd2="http://schemas.microsoft.com/office/spreadsheetml/2017/richdata2" ref="A87:T99">
    <sortCondition ref="A87:A99"/>
  </sortState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78"/>
  <sheetViews>
    <sheetView topLeftCell="A40" workbookViewId="0">
      <selection activeCell="A78" sqref="A78"/>
    </sheetView>
  </sheetViews>
  <sheetFormatPr defaultRowHeight="14.5" x14ac:dyDescent="0.35"/>
  <cols>
    <col min="1" max="1" width="25" customWidth="1"/>
    <col min="2" max="2" width="16" style="3" customWidth="1"/>
  </cols>
  <sheetData>
    <row r="1" spans="1:4" x14ac:dyDescent="0.35">
      <c r="A1" s="8" t="s">
        <v>217</v>
      </c>
      <c r="B1" s="3" t="s">
        <v>250</v>
      </c>
    </row>
    <row r="2" spans="1:4" x14ac:dyDescent="0.35">
      <c r="A2" s="8"/>
      <c r="B2" s="3" t="s">
        <v>251</v>
      </c>
    </row>
    <row r="4" spans="1:4" x14ac:dyDescent="0.35">
      <c r="A4" s="8" t="s">
        <v>218</v>
      </c>
      <c r="B4" s="2">
        <f>SUM(B5:B11)</f>
        <v>0.24399305555555556</v>
      </c>
    </row>
    <row r="5" spans="1:4" x14ac:dyDescent="0.35">
      <c r="A5" t="s">
        <v>89</v>
      </c>
      <c r="B5" s="2">
        <f t="shared" ref="B5:B11" si="0">SUM(C5:Q5)</f>
        <v>2.0879629629629626E-2</v>
      </c>
      <c r="C5" s="1">
        <v>2.0879629629629626E-2</v>
      </c>
    </row>
    <row r="6" spans="1:4" x14ac:dyDescent="0.35">
      <c r="A6" t="s">
        <v>126</v>
      </c>
      <c r="B6" s="2">
        <f t="shared" si="0"/>
        <v>1.9976851851851853E-2</v>
      </c>
      <c r="C6" s="1">
        <v>1.9976851851851853E-2</v>
      </c>
    </row>
    <row r="7" spans="1:4" x14ac:dyDescent="0.35">
      <c r="A7" t="s">
        <v>33</v>
      </c>
      <c r="B7" s="2">
        <f t="shared" si="0"/>
        <v>3.5682870370370372E-2</v>
      </c>
      <c r="C7" s="1">
        <v>2.4594907407407409E-2</v>
      </c>
      <c r="D7" s="1">
        <v>1.1087962962962964E-2</v>
      </c>
    </row>
    <row r="8" spans="1:4" x14ac:dyDescent="0.35">
      <c r="A8" t="s">
        <v>6</v>
      </c>
      <c r="B8" s="2">
        <f t="shared" si="0"/>
        <v>9.3634259259259261E-3</v>
      </c>
      <c r="C8" s="1">
        <v>9.3634259259259261E-3</v>
      </c>
    </row>
    <row r="9" spans="1:4" x14ac:dyDescent="0.35">
      <c r="A9" t="s">
        <v>125</v>
      </c>
      <c r="B9" s="2">
        <f t="shared" si="0"/>
        <v>1.9328703703703702E-2</v>
      </c>
      <c r="C9" s="1">
        <v>1.9328703703703702E-2</v>
      </c>
    </row>
    <row r="10" spans="1:4" x14ac:dyDescent="0.35">
      <c r="A10" t="s">
        <v>121</v>
      </c>
      <c r="B10" s="2">
        <f t="shared" si="0"/>
        <v>9.7175925925925929E-2</v>
      </c>
      <c r="C10" s="1">
        <v>3.0046296296296297E-2</v>
      </c>
      <c r="D10" s="1">
        <v>6.7129629629629636E-2</v>
      </c>
    </row>
    <row r="11" spans="1:4" x14ac:dyDescent="0.35">
      <c r="A11" t="s">
        <v>122</v>
      </c>
      <c r="B11" s="2">
        <f t="shared" si="0"/>
        <v>4.1585648148148149E-2</v>
      </c>
      <c r="C11" s="1">
        <v>4.1585648148148149E-2</v>
      </c>
    </row>
    <row r="12" spans="1:4" x14ac:dyDescent="0.35">
      <c r="B12" s="2"/>
      <c r="C12" s="1"/>
    </row>
    <row r="13" spans="1:4" x14ac:dyDescent="0.35">
      <c r="B13" s="2"/>
      <c r="C13" s="1"/>
    </row>
    <row r="14" spans="1:4" x14ac:dyDescent="0.35">
      <c r="A14" s="8" t="s">
        <v>219</v>
      </c>
      <c r="B14" s="2">
        <f>SUM(B15:B28)</f>
        <v>0.89946759259259257</v>
      </c>
      <c r="C14" s="1"/>
    </row>
    <row r="15" spans="1:4" x14ac:dyDescent="0.35">
      <c r="A15" t="s">
        <v>141</v>
      </c>
      <c r="B15" s="2">
        <f t="shared" ref="B15:B28" si="1">SUM(C15:Q15)</f>
        <v>9.8842592592592576E-3</v>
      </c>
      <c r="C15" s="1">
        <v>9.8842592592592576E-3</v>
      </c>
    </row>
    <row r="16" spans="1:4" x14ac:dyDescent="0.35">
      <c r="A16" t="s">
        <v>124</v>
      </c>
      <c r="B16" s="2">
        <f t="shared" si="1"/>
        <v>3.876157407407408E-2</v>
      </c>
      <c r="C16" s="1">
        <v>3.876157407407408E-2</v>
      </c>
    </row>
    <row r="17" spans="1:13" x14ac:dyDescent="0.35">
      <c r="A17" t="s">
        <v>123</v>
      </c>
      <c r="B17" s="2">
        <f t="shared" si="1"/>
        <v>7.6388888888888886E-3</v>
      </c>
      <c r="C17" s="1">
        <v>7.6388888888888886E-3</v>
      </c>
    </row>
    <row r="18" spans="1:13" x14ac:dyDescent="0.35">
      <c r="A18" t="s">
        <v>127</v>
      </c>
      <c r="B18" s="2">
        <f t="shared" si="1"/>
        <v>1.1585648148148149E-2</v>
      </c>
      <c r="C18" s="1">
        <v>1.1585648148148149E-2</v>
      </c>
    </row>
    <row r="19" spans="1:13" x14ac:dyDescent="0.35">
      <c r="A19" t="s">
        <v>83</v>
      </c>
      <c r="B19" s="2">
        <f t="shared" si="1"/>
        <v>2.8252314814814813E-2</v>
      </c>
      <c r="C19" s="1">
        <v>1.5277777777777777E-2</v>
      </c>
      <c r="D19" s="1">
        <v>1.2974537037037036E-2</v>
      </c>
    </row>
    <row r="20" spans="1:13" x14ac:dyDescent="0.35">
      <c r="A20" t="s">
        <v>50</v>
      </c>
      <c r="B20" s="2">
        <f t="shared" si="1"/>
        <v>7.4305555555555548E-3</v>
      </c>
      <c r="C20" s="1">
        <v>7.4305555555555548E-3</v>
      </c>
    </row>
    <row r="21" spans="1:13" x14ac:dyDescent="0.35">
      <c r="A21" t="s">
        <v>43</v>
      </c>
      <c r="B21" s="2">
        <f t="shared" si="1"/>
        <v>8.9618055555555548E-2</v>
      </c>
      <c r="C21" s="1">
        <v>3.5196759259259254E-2</v>
      </c>
      <c r="D21" s="1">
        <v>5.4421296296296294E-2</v>
      </c>
    </row>
    <row r="22" spans="1:13" x14ac:dyDescent="0.35">
      <c r="A22" t="s">
        <v>12</v>
      </c>
      <c r="B22" s="2">
        <f t="shared" si="1"/>
        <v>2.0844907407407406E-2</v>
      </c>
      <c r="C22" s="1">
        <v>4.7916666666666672E-3</v>
      </c>
      <c r="D22" s="1">
        <v>1.6053240740740739E-2</v>
      </c>
    </row>
    <row r="23" spans="1:13" x14ac:dyDescent="0.35">
      <c r="A23" t="s">
        <v>5</v>
      </c>
      <c r="B23" s="2">
        <f t="shared" si="1"/>
        <v>7.9201388888888904E-2</v>
      </c>
      <c r="C23" s="1">
        <v>9.9421296296296289E-3</v>
      </c>
      <c r="D23" s="1">
        <v>1.3668981481481482E-2</v>
      </c>
      <c r="E23" s="1">
        <v>4.9074074074074072E-3</v>
      </c>
      <c r="F23" s="1">
        <v>2.1886574074074072E-2</v>
      </c>
      <c r="G23" s="1">
        <v>1.0810185185185185E-2</v>
      </c>
      <c r="H23" s="1">
        <v>6.238425925925925E-3</v>
      </c>
      <c r="I23" s="1">
        <v>3.8541666666666668E-3</v>
      </c>
      <c r="J23" s="1">
        <v>7.8935185185185185E-3</v>
      </c>
    </row>
    <row r="24" spans="1:13" x14ac:dyDescent="0.35">
      <c r="A24" t="s">
        <v>14</v>
      </c>
      <c r="B24" s="2">
        <f t="shared" si="1"/>
        <v>9.481481481481481E-2</v>
      </c>
      <c r="C24" s="1">
        <v>4.6550925925925919E-2</v>
      </c>
      <c r="D24" s="1">
        <v>4.9768518518518521E-3</v>
      </c>
      <c r="E24" s="1">
        <v>1.8368055555555554E-2</v>
      </c>
      <c r="F24" s="1">
        <v>2.4918981481481483E-2</v>
      </c>
    </row>
    <row r="25" spans="1:13" x14ac:dyDescent="0.35">
      <c r="A25" t="s">
        <v>64</v>
      </c>
      <c r="B25" s="2">
        <f t="shared" si="1"/>
        <v>8.2800925925925917E-2</v>
      </c>
      <c r="C25" s="1">
        <v>4.7800925925925919E-3</v>
      </c>
      <c r="D25" s="1">
        <v>1.40625E-2</v>
      </c>
      <c r="E25" s="1">
        <v>6.6087962962962966E-3</v>
      </c>
      <c r="F25" s="1">
        <v>2.1354166666666664E-2</v>
      </c>
      <c r="G25" s="1">
        <v>3.5995370370370372E-2</v>
      </c>
    </row>
    <row r="26" spans="1:13" x14ac:dyDescent="0.35">
      <c r="A26" t="s">
        <v>84</v>
      </c>
      <c r="B26" s="2">
        <f t="shared" si="1"/>
        <v>0.15663194444444445</v>
      </c>
      <c r="C26" s="1">
        <v>4.9328703703703701E-2</v>
      </c>
      <c r="D26" s="1">
        <v>6.6898148148148142E-3</v>
      </c>
      <c r="E26" s="1">
        <v>4.207175925925926E-2</v>
      </c>
      <c r="F26" s="1">
        <v>3.0567129629629628E-2</v>
      </c>
      <c r="G26" s="1">
        <v>1.005787037037037E-2</v>
      </c>
      <c r="H26" s="1">
        <v>1.7916666666666668E-2</v>
      </c>
    </row>
    <row r="27" spans="1:13" x14ac:dyDescent="0.35">
      <c r="A27" t="s">
        <v>9</v>
      </c>
      <c r="B27" s="2">
        <f t="shared" si="1"/>
        <v>4.3171296296296291E-2</v>
      </c>
      <c r="C27" s="1">
        <v>1.0185185185185184E-2</v>
      </c>
      <c r="D27" s="1">
        <v>7.6388888888888886E-3</v>
      </c>
      <c r="E27" s="1">
        <v>1.0937500000000001E-2</v>
      </c>
      <c r="F27" s="1">
        <v>1.4409722222222221E-2</v>
      </c>
    </row>
    <row r="28" spans="1:13" x14ac:dyDescent="0.35">
      <c r="A28" t="s">
        <v>11</v>
      </c>
      <c r="B28" s="2">
        <f t="shared" si="1"/>
        <v>0.2288310185185185</v>
      </c>
      <c r="C28" s="1">
        <v>1.1585648148148149E-2</v>
      </c>
      <c r="D28" s="1">
        <v>6.2499999999999995E-3</v>
      </c>
      <c r="E28" s="1">
        <v>1.6655092592592593E-2</v>
      </c>
      <c r="F28" s="1">
        <v>5.7407407407407416E-3</v>
      </c>
      <c r="G28" s="1">
        <v>8.773148148148148E-3</v>
      </c>
      <c r="H28" s="1">
        <v>5.5648148148148148E-2</v>
      </c>
      <c r="I28" s="1">
        <v>3.5243055555555555E-2</v>
      </c>
      <c r="J28" s="1">
        <v>2.1527777777777781E-2</v>
      </c>
      <c r="K28" s="1">
        <v>4.9305555555555554E-2</v>
      </c>
      <c r="L28" s="1">
        <v>5.9722222222222225E-3</v>
      </c>
      <c r="M28" s="1">
        <v>1.2129629629629629E-2</v>
      </c>
    </row>
    <row r="29" spans="1:13" x14ac:dyDescent="0.35">
      <c r="B29" s="2"/>
      <c r="C29" s="1"/>
    </row>
    <row r="31" spans="1:13" x14ac:dyDescent="0.35">
      <c r="A31" s="8" t="s">
        <v>220</v>
      </c>
      <c r="B31" s="2">
        <f>SUM(B32:B34)</f>
        <v>0.16862268518518519</v>
      </c>
    </row>
    <row r="32" spans="1:13" x14ac:dyDescent="0.35">
      <c r="A32" t="s">
        <v>20</v>
      </c>
      <c r="B32" s="2">
        <f>SUM(C32:Q32)</f>
        <v>2.2199074074074076E-2</v>
      </c>
      <c r="C32" s="1">
        <v>2.2199074074074076E-2</v>
      </c>
    </row>
    <row r="33" spans="1:11" x14ac:dyDescent="0.35">
      <c r="A33" t="s">
        <v>51</v>
      </c>
      <c r="B33" s="2">
        <f>SUM(C33:Q33)</f>
        <v>3.7083333333333329E-2</v>
      </c>
      <c r="C33" s="1">
        <v>7.5347222222222213E-3</v>
      </c>
      <c r="D33" s="1">
        <v>1.3923611111111111E-2</v>
      </c>
      <c r="E33" s="1">
        <v>6.875E-3</v>
      </c>
      <c r="F33" s="1">
        <v>8.7499999999999991E-3</v>
      </c>
    </row>
    <row r="34" spans="1:11" x14ac:dyDescent="0.35">
      <c r="A34" t="s">
        <v>120</v>
      </c>
      <c r="B34" s="2">
        <f>SUM(C34:Q34)</f>
        <v>0.10934027777777779</v>
      </c>
      <c r="C34" s="1">
        <v>2.390046296296296E-2</v>
      </c>
      <c r="D34" s="1">
        <v>2.3148148148148147E-5</v>
      </c>
      <c r="E34" s="1">
        <v>1.8819444444444448E-2</v>
      </c>
      <c r="F34" s="1">
        <v>7.789351851851852E-3</v>
      </c>
      <c r="G34" s="1">
        <v>4.3923611111111115E-2</v>
      </c>
      <c r="H34" s="1">
        <v>1.4884259259259259E-2</v>
      </c>
    </row>
    <row r="35" spans="1:11" x14ac:dyDescent="0.35">
      <c r="B35" s="2"/>
      <c r="C35" s="1"/>
      <c r="D35" s="1"/>
      <c r="E35" s="1"/>
      <c r="F35" s="1"/>
      <c r="G35" s="1"/>
      <c r="H35" s="1"/>
    </row>
    <row r="36" spans="1:11" x14ac:dyDescent="0.35">
      <c r="B36" s="2"/>
      <c r="C36" s="1"/>
    </row>
    <row r="37" spans="1:11" x14ac:dyDescent="0.35">
      <c r="A37" s="8" t="s">
        <v>221</v>
      </c>
      <c r="B37" s="2">
        <f>SUM(B38:B58)</f>
        <v>0.78348379629629639</v>
      </c>
    </row>
    <row r="38" spans="1:11" x14ac:dyDescent="0.35">
      <c r="A38" t="s">
        <v>69</v>
      </c>
      <c r="B38" s="2">
        <f t="shared" ref="B38:B58" si="2">SUM(C38:Q38)</f>
        <v>0.1695949074074074</v>
      </c>
      <c r="C38" s="1">
        <v>9.2592592592592605E-3</v>
      </c>
      <c r="D38" s="1">
        <v>1.0416666666666666E-2</v>
      </c>
      <c r="E38" s="1">
        <v>3.0868055555555555E-2</v>
      </c>
      <c r="F38" s="1">
        <v>4.8726851851851856E-3</v>
      </c>
      <c r="G38" s="1">
        <v>1.0416666666666666E-2</v>
      </c>
      <c r="H38" s="1">
        <v>1.8055555555555557E-2</v>
      </c>
      <c r="I38" s="1">
        <v>1.0601851851851854E-2</v>
      </c>
      <c r="J38" s="1">
        <v>1.329861111111111E-2</v>
      </c>
      <c r="K38" s="1">
        <v>6.1805555555555558E-2</v>
      </c>
    </row>
    <row r="39" spans="1:11" x14ac:dyDescent="0.35">
      <c r="A39" t="s">
        <v>137</v>
      </c>
      <c r="B39" s="2">
        <f t="shared" si="2"/>
        <v>9.6296296296296303E-3</v>
      </c>
      <c r="C39" s="1">
        <v>9.6296296296296303E-3</v>
      </c>
    </row>
    <row r="40" spans="1:11" x14ac:dyDescent="0.35">
      <c r="A40" t="s">
        <v>140</v>
      </c>
      <c r="B40" s="2">
        <f t="shared" si="2"/>
        <v>1.8148148148148146E-2</v>
      </c>
      <c r="C40" s="1">
        <v>1.8148148148148146E-2</v>
      </c>
      <c r="D40" s="1"/>
    </row>
    <row r="41" spans="1:11" x14ac:dyDescent="0.35">
      <c r="A41" t="s">
        <v>116</v>
      </c>
      <c r="B41" s="2">
        <f t="shared" si="2"/>
        <v>3.472222222222222E-3</v>
      </c>
      <c r="C41" s="1">
        <v>3.472222222222222E-3</v>
      </c>
    </row>
    <row r="42" spans="1:11" x14ac:dyDescent="0.35">
      <c r="A42" t="s">
        <v>68</v>
      </c>
      <c r="B42" s="2">
        <f t="shared" si="2"/>
        <v>6.7430555555555563E-2</v>
      </c>
      <c r="C42" s="1">
        <v>3.1122685185185187E-2</v>
      </c>
      <c r="D42" s="1">
        <v>5.4398148148148149E-3</v>
      </c>
      <c r="E42" s="1">
        <v>4.7106481481481478E-3</v>
      </c>
      <c r="F42" s="1">
        <v>4.2708333333333339E-3</v>
      </c>
      <c r="G42" s="1">
        <v>3.5879629629629629E-3</v>
      </c>
      <c r="H42" s="1">
        <v>6.9444444444444441E-3</v>
      </c>
      <c r="I42" s="1">
        <v>4.2939814814814811E-3</v>
      </c>
      <c r="J42" s="1">
        <v>7.0601851851851841E-3</v>
      </c>
    </row>
    <row r="43" spans="1:11" x14ac:dyDescent="0.35">
      <c r="A43" t="s">
        <v>94</v>
      </c>
      <c r="B43" s="2">
        <f t="shared" si="2"/>
        <v>2.7083333333333334E-2</v>
      </c>
      <c r="C43" s="1">
        <v>1.3368055555555557E-2</v>
      </c>
      <c r="D43" s="1">
        <v>1.3715277777777778E-2</v>
      </c>
    </row>
    <row r="44" spans="1:11" x14ac:dyDescent="0.35">
      <c r="A44" t="s">
        <v>115</v>
      </c>
      <c r="B44" s="2">
        <f t="shared" si="2"/>
        <v>4.6574074074074073E-2</v>
      </c>
      <c r="C44" s="1">
        <v>1.068287037037037E-2</v>
      </c>
      <c r="D44" s="1">
        <v>2.0358796296296295E-2</v>
      </c>
      <c r="E44" s="1">
        <v>1.5532407407407406E-2</v>
      </c>
    </row>
    <row r="45" spans="1:11" x14ac:dyDescent="0.35">
      <c r="A45" t="s">
        <v>117</v>
      </c>
      <c r="B45" s="2">
        <f t="shared" si="2"/>
        <v>3.2118055555555559E-2</v>
      </c>
      <c r="C45" s="1">
        <v>1.4537037037037038E-2</v>
      </c>
      <c r="D45" s="1">
        <v>1.758101851851852E-2</v>
      </c>
    </row>
    <row r="46" spans="1:11" x14ac:dyDescent="0.35">
      <c r="A46" t="s">
        <v>114</v>
      </c>
      <c r="B46" s="2">
        <f t="shared" si="2"/>
        <v>4.5740740740740742E-2</v>
      </c>
      <c r="C46" s="1">
        <v>4.5740740740740742E-2</v>
      </c>
    </row>
    <row r="47" spans="1:11" x14ac:dyDescent="0.35">
      <c r="A47" t="s">
        <v>138</v>
      </c>
      <c r="B47" s="2">
        <f t="shared" si="2"/>
        <v>4.6550925925925919E-2</v>
      </c>
      <c r="C47" s="1">
        <v>4.6550925925925919E-2</v>
      </c>
    </row>
    <row r="48" spans="1:11" x14ac:dyDescent="0.35">
      <c r="A48" t="s">
        <v>93</v>
      </c>
      <c r="B48" s="2">
        <f t="shared" si="2"/>
        <v>1.818287037037037E-2</v>
      </c>
      <c r="C48" s="1">
        <v>1.818287037037037E-2</v>
      </c>
    </row>
    <row r="49" spans="1:8" x14ac:dyDescent="0.35">
      <c r="A49" t="s">
        <v>130</v>
      </c>
      <c r="B49" s="2">
        <f t="shared" si="2"/>
        <v>2.7002314814814812E-2</v>
      </c>
      <c r="C49" s="1">
        <v>2.7002314814814812E-2</v>
      </c>
    </row>
    <row r="50" spans="1:8" x14ac:dyDescent="0.35">
      <c r="A50" t="s">
        <v>78</v>
      </c>
      <c r="B50" s="2">
        <f t="shared" si="2"/>
        <v>5.3298611111111116E-2</v>
      </c>
      <c r="C50" s="1">
        <v>4.8611111111111112E-3</v>
      </c>
      <c r="D50" s="1">
        <v>5.6828703703703702E-3</v>
      </c>
      <c r="E50" s="1">
        <v>9.5138888888888894E-3</v>
      </c>
      <c r="F50" s="1">
        <v>1.1111111111111112E-2</v>
      </c>
      <c r="G50" s="1">
        <v>6.5509259259259262E-3</v>
      </c>
      <c r="H50" s="1">
        <v>1.5578703703703704E-2</v>
      </c>
    </row>
    <row r="51" spans="1:8" x14ac:dyDescent="0.35">
      <c r="A51" t="s">
        <v>104</v>
      </c>
      <c r="B51" s="2">
        <f t="shared" si="2"/>
        <v>7.1759259259259259E-3</v>
      </c>
      <c r="C51" s="1">
        <v>7.1759259259259259E-3</v>
      </c>
    </row>
    <row r="52" spans="1:8" x14ac:dyDescent="0.35">
      <c r="A52" t="s">
        <v>128</v>
      </c>
      <c r="B52" s="2">
        <f t="shared" si="2"/>
        <v>4.2384259259259253E-2</v>
      </c>
      <c r="C52" s="1">
        <v>2.8946759259259255E-2</v>
      </c>
      <c r="D52" s="1">
        <v>1.34375E-2</v>
      </c>
    </row>
    <row r="53" spans="1:8" x14ac:dyDescent="0.35">
      <c r="A53" t="s">
        <v>139</v>
      </c>
      <c r="B53" s="2">
        <f t="shared" si="2"/>
        <v>6.7013888888888887E-3</v>
      </c>
      <c r="C53" s="1">
        <v>6.7013888888888887E-3</v>
      </c>
    </row>
    <row r="54" spans="1:8" x14ac:dyDescent="0.35">
      <c r="A54" t="s">
        <v>118</v>
      </c>
      <c r="B54" s="2">
        <f t="shared" si="2"/>
        <v>3.6967592592592594E-2</v>
      </c>
      <c r="C54" s="1">
        <v>1.7824074074074076E-2</v>
      </c>
      <c r="D54" s="1">
        <v>1.9143518518518518E-2</v>
      </c>
    </row>
    <row r="55" spans="1:8" x14ac:dyDescent="0.35">
      <c r="A55" t="s">
        <v>129</v>
      </c>
      <c r="B55" s="2">
        <f t="shared" si="2"/>
        <v>4.8611111111111112E-3</v>
      </c>
      <c r="C55" s="1">
        <v>4.8611111111111112E-3</v>
      </c>
    </row>
    <row r="56" spans="1:8" x14ac:dyDescent="0.35">
      <c r="A56" t="s">
        <v>132</v>
      </c>
      <c r="B56" s="2">
        <f t="shared" si="2"/>
        <v>1.577546296296296E-2</v>
      </c>
      <c r="C56" s="1">
        <v>1.577546296296296E-2</v>
      </c>
    </row>
    <row r="57" spans="1:8" x14ac:dyDescent="0.35">
      <c r="A57" t="s">
        <v>113</v>
      </c>
      <c r="B57" s="2">
        <f t="shared" si="2"/>
        <v>9.5902777777777781E-2</v>
      </c>
      <c r="C57" s="1">
        <v>4.763888888888889E-2</v>
      </c>
      <c r="D57" s="1">
        <v>3.4976851851851849E-2</v>
      </c>
      <c r="E57" s="1">
        <v>1.3287037037037036E-2</v>
      </c>
    </row>
    <row r="58" spans="1:8" x14ac:dyDescent="0.35">
      <c r="A58" t="s">
        <v>131</v>
      </c>
      <c r="B58" s="2">
        <f t="shared" si="2"/>
        <v>8.8888888888888889E-3</v>
      </c>
      <c r="C58" s="1">
        <v>2.7777777777777779E-3</v>
      </c>
      <c r="D58" s="1">
        <v>6.1111111111111114E-3</v>
      </c>
    </row>
    <row r="61" spans="1:8" x14ac:dyDescent="0.35">
      <c r="A61" s="8" t="s">
        <v>220</v>
      </c>
      <c r="B61" s="2">
        <f>SUM(B62:B64)</f>
        <v>6.0347222222222226E-2</v>
      </c>
    </row>
    <row r="62" spans="1:8" x14ac:dyDescent="0.35">
      <c r="A62" t="s">
        <v>133</v>
      </c>
      <c r="B62" s="2">
        <f>SUM(C62:Q62)</f>
        <v>4.2824074074074075E-3</v>
      </c>
      <c r="C62" s="1">
        <v>4.2824074074074075E-3</v>
      </c>
    </row>
    <row r="63" spans="1:8" x14ac:dyDescent="0.35">
      <c r="A63" t="s">
        <v>136</v>
      </c>
      <c r="B63" s="2">
        <f>SUM(C63:Q63)</f>
        <v>9.8958333333333329E-3</v>
      </c>
      <c r="C63" s="1">
        <v>9.8958333333333329E-3</v>
      </c>
    </row>
    <row r="64" spans="1:8" x14ac:dyDescent="0.35">
      <c r="A64" t="s">
        <v>54</v>
      </c>
      <c r="B64" s="2">
        <f>SUM(C64:Q64)</f>
        <v>4.6168981481481484E-2</v>
      </c>
      <c r="C64" s="1">
        <v>1.8576388888888889E-2</v>
      </c>
      <c r="D64" s="1">
        <v>2.7592592592592596E-2</v>
      </c>
    </row>
    <row r="67" spans="1:11" x14ac:dyDescent="0.35">
      <c r="A67" s="8" t="s">
        <v>222</v>
      </c>
      <c r="B67" s="2">
        <f>SUM(B68:B76)</f>
        <v>1.0756944444444443</v>
      </c>
    </row>
    <row r="68" spans="1:11" x14ac:dyDescent="0.35">
      <c r="A68" t="s">
        <v>0</v>
      </c>
      <c r="B68" s="2">
        <f t="shared" ref="B68:B76" si="3">SUM(C68:Q68)</f>
        <v>0.35723379629629631</v>
      </c>
      <c r="C68" s="1">
        <v>3.9282407407407412E-2</v>
      </c>
      <c r="D68" s="1">
        <v>2.6168981481481477E-2</v>
      </c>
      <c r="E68" s="1">
        <v>2.013888888888889E-2</v>
      </c>
      <c r="F68" s="1">
        <v>3.6122685185185181E-2</v>
      </c>
      <c r="G68" s="1">
        <v>7.0474537037037044E-2</v>
      </c>
      <c r="H68" s="1">
        <v>3.0636574074074076E-2</v>
      </c>
      <c r="I68" s="1">
        <v>0.10255787037037038</v>
      </c>
      <c r="J68" s="1">
        <v>1.7071759259259259E-2</v>
      </c>
      <c r="K68" s="1">
        <v>1.4780092592592595E-2</v>
      </c>
    </row>
    <row r="69" spans="1:11" x14ac:dyDescent="0.35">
      <c r="A69" t="s">
        <v>16</v>
      </c>
      <c r="B69" s="2">
        <f t="shared" si="3"/>
        <v>5.498842592592592E-2</v>
      </c>
      <c r="C69" s="1">
        <v>1.4386574074074072E-2</v>
      </c>
      <c r="D69" s="1">
        <v>7.9398148148148145E-3</v>
      </c>
      <c r="E69" s="1">
        <v>1.0254629629629629E-2</v>
      </c>
      <c r="F69" s="1">
        <v>1.3738425925925926E-2</v>
      </c>
      <c r="G69" s="1">
        <v>8.6689814814814806E-3</v>
      </c>
    </row>
    <row r="70" spans="1:11" x14ac:dyDescent="0.35">
      <c r="A70" t="s">
        <v>22</v>
      </c>
      <c r="B70" s="2">
        <f t="shared" si="3"/>
        <v>1.1319444444444444E-2</v>
      </c>
      <c r="C70" s="1">
        <v>1.1319444444444444E-2</v>
      </c>
    </row>
    <row r="71" spans="1:11" x14ac:dyDescent="0.35">
      <c r="A71" t="s">
        <v>70</v>
      </c>
      <c r="B71" s="2">
        <f t="shared" si="3"/>
        <v>8.9421296296296304E-2</v>
      </c>
      <c r="C71" s="1">
        <v>2.3576388888888893E-2</v>
      </c>
      <c r="D71" s="1">
        <v>1.0868055555555556E-2</v>
      </c>
      <c r="E71" s="1">
        <v>4.0196759259259258E-2</v>
      </c>
      <c r="F71" s="1">
        <v>1.4780092592592595E-2</v>
      </c>
    </row>
    <row r="72" spans="1:11" x14ac:dyDescent="0.35">
      <c r="A72" t="s">
        <v>8</v>
      </c>
      <c r="B72" s="2">
        <f t="shared" si="3"/>
        <v>9.6874999999999999E-3</v>
      </c>
      <c r="C72" s="1">
        <v>9.6874999999999999E-3</v>
      </c>
    </row>
    <row r="73" spans="1:11" x14ac:dyDescent="0.35">
      <c r="A73" t="s">
        <v>27</v>
      </c>
      <c r="B73" s="2">
        <f t="shared" si="3"/>
        <v>0.16666666666666666</v>
      </c>
      <c r="C73" s="1">
        <v>0.16666666666666666</v>
      </c>
    </row>
    <row r="74" spans="1:11" x14ac:dyDescent="0.35">
      <c r="A74" t="s">
        <v>135</v>
      </c>
      <c r="B74" s="2">
        <f t="shared" si="3"/>
        <v>0.15118055555555557</v>
      </c>
      <c r="C74" s="1">
        <v>9.7083333333333341E-2</v>
      </c>
      <c r="D74" s="1">
        <v>1.0023148148148147E-2</v>
      </c>
      <c r="E74" s="1">
        <v>1.6030092592592592E-2</v>
      </c>
      <c r="F74" s="1">
        <v>2.8043981481481479E-2</v>
      </c>
    </row>
    <row r="75" spans="1:11" x14ac:dyDescent="0.35">
      <c r="A75" t="s">
        <v>99</v>
      </c>
      <c r="B75" s="2">
        <f t="shared" si="3"/>
        <v>0.12856481481481483</v>
      </c>
      <c r="C75" s="1">
        <v>0.12856481481481483</v>
      </c>
    </row>
    <row r="76" spans="1:11" x14ac:dyDescent="0.35">
      <c r="A76" t="s">
        <v>134</v>
      </c>
      <c r="B76" s="2">
        <f t="shared" si="3"/>
        <v>0.10663194444444446</v>
      </c>
      <c r="C76" s="1">
        <v>3.4733796296296297E-2</v>
      </c>
      <c r="D76" s="1">
        <v>2.8622685185185185E-2</v>
      </c>
      <c r="E76" s="1">
        <v>3.1284722222222221E-2</v>
      </c>
      <c r="F76" s="1">
        <v>1.1990740740740739E-2</v>
      </c>
    </row>
    <row r="78" spans="1:11" x14ac:dyDescent="0.35">
      <c r="A78" s="3" t="s">
        <v>223</v>
      </c>
      <c r="B78" s="2">
        <f>SUM(B67,B61,B37,B31,B14,B4)</f>
        <v>3.231608796296296</v>
      </c>
    </row>
  </sheetData>
  <sortState xmlns:xlrd2="http://schemas.microsoft.com/office/spreadsheetml/2017/richdata2" ref="A68:K76">
    <sortCondition ref="A68:A76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74"/>
  <sheetViews>
    <sheetView topLeftCell="A40" workbookViewId="0">
      <selection activeCell="B75" sqref="B75"/>
    </sheetView>
  </sheetViews>
  <sheetFormatPr defaultRowHeight="14.5" x14ac:dyDescent="0.35"/>
  <cols>
    <col min="1" max="1" width="29.81640625" customWidth="1"/>
    <col min="2" max="2" width="16" style="3" customWidth="1"/>
  </cols>
  <sheetData>
    <row r="1" spans="1:6" x14ac:dyDescent="0.35">
      <c r="A1" s="8" t="s">
        <v>217</v>
      </c>
      <c r="B1" s="3" t="s">
        <v>250</v>
      </c>
    </row>
    <row r="2" spans="1:6" x14ac:dyDescent="0.35">
      <c r="B2" s="3" t="s">
        <v>251</v>
      </c>
    </row>
    <row r="4" spans="1:6" x14ac:dyDescent="0.35">
      <c r="A4" s="8" t="s">
        <v>218</v>
      </c>
      <c r="B4" s="2">
        <f>SUM(B5:B8)</f>
        <v>5.078703703703704E-2</v>
      </c>
    </row>
    <row r="5" spans="1:6" x14ac:dyDescent="0.35">
      <c r="A5" t="s">
        <v>161</v>
      </c>
      <c r="B5" s="2">
        <f>SUM(C5:W5)</f>
        <v>5.185185185185185E-3</v>
      </c>
      <c r="C5" s="1">
        <v>5.185185185185185E-3</v>
      </c>
    </row>
    <row r="6" spans="1:6" x14ac:dyDescent="0.35">
      <c r="A6" t="s">
        <v>103</v>
      </c>
      <c r="B6" s="2">
        <f>SUM(C6:W6)</f>
        <v>4.6874999999999998E-3</v>
      </c>
      <c r="C6" s="1">
        <v>4.6874999999999998E-3</v>
      </c>
    </row>
    <row r="7" spans="1:6" x14ac:dyDescent="0.35">
      <c r="A7" t="s">
        <v>147</v>
      </c>
      <c r="B7" s="2">
        <f>SUM(C7:W7)</f>
        <v>2.8923611111111115E-2</v>
      </c>
      <c r="C7" s="1">
        <v>1.7048611111111112E-2</v>
      </c>
      <c r="D7" s="1">
        <v>1.1875000000000002E-2</v>
      </c>
    </row>
    <row r="8" spans="1:6" x14ac:dyDescent="0.35">
      <c r="A8" t="s">
        <v>111</v>
      </c>
      <c r="B8" s="2">
        <f>SUM(C8:W8)</f>
        <v>1.1990740740740739E-2</v>
      </c>
      <c r="C8" s="1">
        <v>1.1990740740740739E-2</v>
      </c>
    </row>
    <row r="9" spans="1:6" x14ac:dyDescent="0.35">
      <c r="B9" s="2"/>
      <c r="C9" s="1"/>
      <c r="D9" s="1"/>
    </row>
    <row r="11" spans="1:6" x14ac:dyDescent="0.35">
      <c r="A11" s="8" t="s">
        <v>219</v>
      </c>
      <c r="B11" s="2">
        <f>SUM(B12:B22)</f>
        <v>0.50421296296296281</v>
      </c>
    </row>
    <row r="12" spans="1:6" x14ac:dyDescent="0.35">
      <c r="A12" t="s">
        <v>148</v>
      </c>
      <c r="B12" s="2">
        <f t="shared" ref="B12:B22" si="0">SUM(C12:W12)</f>
        <v>1.4618055555555556E-2</v>
      </c>
      <c r="C12" s="1">
        <v>1.4618055555555556E-2</v>
      </c>
    </row>
    <row r="13" spans="1:6" x14ac:dyDescent="0.35">
      <c r="A13" t="s">
        <v>145</v>
      </c>
      <c r="B13" s="2">
        <f t="shared" si="0"/>
        <v>2.327546296296296E-2</v>
      </c>
      <c r="C13" s="1">
        <v>2.327546296296296E-2</v>
      </c>
    </row>
    <row r="14" spans="1:6" x14ac:dyDescent="0.35">
      <c r="A14" t="s">
        <v>123</v>
      </c>
      <c r="B14" s="2">
        <f t="shared" si="0"/>
        <v>4.1666666666666666E-3</v>
      </c>
      <c r="C14" s="1">
        <v>4.1666666666666666E-3</v>
      </c>
    </row>
    <row r="15" spans="1:6" x14ac:dyDescent="0.35">
      <c r="A15" t="s">
        <v>35</v>
      </c>
      <c r="B15" s="2">
        <f t="shared" si="0"/>
        <v>3.3148148148148149E-2</v>
      </c>
      <c r="C15" s="1">
        <v>1.3518518518518518E-2</v>
      </c>
      <c r="D15" s="1">
        <v>1.2430555555555554E-2</v>
      </c>
      <c r="E15" s="1">
        <v>1.5393518518518519E-3</v>
      </c>
      <c r="F15" s="1">
        <v>5.6597222222222222E-3</v>
      </c>
    </row>
    <row r="16" spans="1:6" x14ac:dyDescent="0.35">
      <c r="A16" t="s">
        <v>83</v>
      </c>
      <c r="B16" s="2">
        <f t="shared" si="0"/>
        <v>2.1944444444444447E-2</v>
      </c>
      <c r="C16" s="1">
        <v>2.1944444444444447E-2</v>
      </c>
    </row>
    <row r="17" spans="1:20" x14ac:dyDescent="0.35">
      <c r="A17" t="s">
        <v>5</v>
      </c>
      <c r="B17" s="2">
        <f t="shared" si="0"/>
        <v>0.10516203703703703</v>
      </c>
      <c r="C17" s="1">
        <v>7.8472222222222224E-3</v>
      </c>
      <c r="D17" s="1">
        <v>6.122685185185185E-3</v>
      </c>
      <c r="E17" s="1">
        <v>2.8819444444444444E-3</v>
      </c>
      <c r="F17" s="1">
        <v>1.3194444444444444E-2</v>
      </c>
      <c r="G17" s="1">
        <v>4.5833333333333334E-3</v>
      </c>
      <c r="H17" s="1">
        <v>1.1932870370370371E-2</v>
      </c>
      <c r="I17" s="1">
        <v>7.2337962962962963E-3</v>
      </c>
      <c r="J17" s="1">
        <v>1.3194444444444444E-2</v>
      </c>
      <c r="K17" s="1">
        <v>2.2222222222222222E-3</v>
      </c>
      <c r="L17" s="1">
        <v>7.2685185185185188E-3</v>
      </c>
      <c r="M17" s="1">
        <v>6.4120370370370364E-3</v>
      </c>
      <c r="N17" s="1">
        <v>2.6620370370370374E-3</v>
      </c>
      <c r="O17" s="1">
        <v>9.6412037037037039E-3</v>
      </c>
      <c r="P17" s="1">
        <v>5.5555555555555558E-3</v>
      </c>
      <c r="Q17" s="1">
        <v>4.409722222222222E-3</v>
      </c>
    </row>
    <row r="18" spans="1:20" x14ac:dyDescent="0.35">
      <c r="A18" t="s">
        <v>144</v>
      </c>
      <c r="B18" s="2">
        <f t="shared" si="0"/>
        <v>1.0138888888888888E-2</v>
      </c>
      <c r="C18" s="1">
        <v>1.0138888888888888E-2</v>
      </c>
    </row>
    <row r="19" spans="1:20" x14ac:dyDescent="0.35">
      <c r="A19" t="s">
        <v>14</v>
      </c>
      <c r="B19" s="2">
        <f t="shared" si="0"/>
        <v>0.10270833333333333</v>
      </c>
      <c r="C19" s="1">
        <v>1.050925925925926E-2</v>
      </c>
      <c r="D19" s="1">
        <v>3.2638888888888891E-2</v>
      </c>
      <c r="E19" s="1">
        <v>1.7256944444444446E-2</v>
      </c>
      <c r="F19" s="1">
        <v>2.2210648148148149E-2</v>
      </c>
      <c r="G19" s="1">
        <v>2.0092592592592592E-2</v>
      </c>
    </row>
    <row r="20" spans="1:20" x14ac:dyDescent="0.35">
      <c r="A20" t="s">
        <v>13</v>
      </c>
      <c r="B20" s="2">
        <f t="shared" si="0"/>
        <v>7.7083333333333335E-3</v>
      </c>
      <c r="C20" s="1">
        <v>7.7083333333333335E-3</v>
      </c>
    </row>
    <row r="21" spans="1:20" x14ac:dyDescent="0.35">
      <c r="A21" t="s">
        <v>84</v>
      </c>
      <c r="B21" s="2">
        <f t="shared" si="0"/>
        <v>1.5833333333333335E-2</v>
      </c>
      <c r="C21" s="1">
        <v>1.5833333333333335E-2</v>
      </c>
    </row>
    <row r="22" spans="1:20" x14ac:dyDescent="0.35">
      <c r="A22" t="s">
        <v>11</v>
      </c>
      <c r="B22" s="2">
        <f t="shared" si="0"/>
        <v>0.16550925925925924</v>
      </c>
      <c r="C22" s="1">
        <v>4.3611111111111107E-2</v>
      </c>
      <c r="D22" s="1">
        <v>1.045138888888889E-2</v>
      </c>
      <c r="E22" s="1">
        <v>5.9375000000000009E-3</v>
      </c>
      <c r="F22" s="1">
        <v>2.56712962962963E-2</v>
      </c>
      <c r="G22" s="1">
        <v>4.4907407407407405E-3</v>
      </c>
      <c r="H22" s="1">
        <v>1.3888888888888888E-2</v>
      </c>
      <c r="I22" s="1">
        <v>1.7627314814814814E-2</v>
      </c>
      <c r="J22" s="1">
        <v>1.3738425925925926E-2</v>
      </c>
      <c r="K22" s="1">
        <v>1.486111111111111E-2</v>
      </c>
      <c r="L22" s="1">
        <v>5.8449074074074072E-3</v>
      </c>
      <c r="M22" s="1">
        <v>9.386574074074075E-3</v>
      </c>
    </row>
    <row r="25" spans="1:20" x14ac:dyDescent="0.35">
      <c r="A25" s="8" t="s">
        <v>221</v>
      </c>
      <c r="B25" s="2">
        <f>SUM(B26:B51)</f>
        <v>1.9422337962962966</v>
      </c>
    </row>
    <row r="26" spans="1:20" x14ac:dyDescent="0.35">
      <c r="A26" t="s">
        <v>69</v>
      </c>
      <c r="B26" s="2">
        <f t="shared" ref="B26:B51" si="1">SUM(C26:W26)</f>
        <v>0.21944444444444444</v>
      </c>
      <c r="C26" s="1">
        <v>1.6053240740740739E-2</v>
      </c>
      <c r="D26" s="1">
        <v>9.525462962962963E-3</v>
      </c>
      <c r="E26" s="1">
        <v>9.9189814814814817E-3</v>
      </c>
      <c r="F26" s="1">
        <v>6.4351851851851861E-3</v>
      </c>
      <c r="G26" s="1">
        <v>1.0601851851851854E-2</v>
      </c>
      <c r="H26" s="1">
        <v>1.0393518518518519E-2</v>
      </c>
      <c r="I26" s="1">
        <v>4.6874999999999998E-3</v>
      </c>
      <c r="J26" s="1">
        <v>1.0243055555555556E-2</v>
      </c>
      <c r="K26" s="1">
        <v>1.7175925925925924E-2</v>
      </c>
      <c r="L26" s="1">
        <v>1.6724537037037034E-2</v>
      </c>
      <c r="M26" s="1">
        <v>1.4155092592592592E-2</v>
      </c>
      <c r="N26" s="1">
        <v>3.7847222222222223E-3</v>
      </c>
      <c r="O26" s="1">
        <v>3.2800925925925928E-2</v>
      </c>
      <c r="P26" s="1">
        <v>9.8495370370370369E-3</v>
      </c>
      <c r="Q26" s="1">
        <v>1.1481481481481483E-2</v>
      </c>
      <c r="R26" s="1">
        <v>7.5115740740740742E-3</v>
      </c>
      <c r="S26" s="1">
        <v>1.8703703703703705E-2</v>
      </c>
      <c r="T26" s="1">
        <v>9.3981481481481485E-3</v>
      </c>
    </row>
    <row r="27" spans="1:20" x14ac:dyDescent="0.35">
      <c r="A27" t="s">
        <v>156</v>
      </c>
      <c r="B27" s="2">
        <f t="shared" si="1"/>
        <v>1.7500000000000002E-2</v>
      </c>
      <c r="C27" s="1">
        <v>5.4745370370370373E-3</v>
      </c>
      <c r="D27" s="1">
        <v>2.1527777777777778E-3</v>
      </c>
      <c r="E27" s="1">
        <v>9.8726851851851857E-3</v>
      </c>
    </row>
    <row r="28" spans="1:20" x14ac:dyDescent="0.35">
      <c r="A28" t="s">
        <v>137</v>
      </c>
      <c r="B28" s="2">
        <f t="shared" si="1"/>
        <v>1.3275462962962963E-2</v>
      </c>
      <c r="C28" s="1">
        <v>3.645833333333333E-3</v>
      </c>
      <c r="D28" s="1">
        <v>2.1990740740740742E-3</v>
      </c>
      <c r="E28" s="1">
        <v>2.9745370370370373E-3</v>
      </c>
      <c r="F28" s="1">
        <v>4.4560185185185189E-3</v>
      </c>
    </row>
    <row r="29" spans="1:20" x14ac:dyDescent="0.35">
      <c r="A29" t="s">
        <v>116</v>
      </c>
      <c r="B29" s="2">
        <f t="shared" si="1"/>
        <v>2.8472222222222219E-3</v>
      </c>
      <c r="C29" s="1">
        <v>2.8472222222222219E-3</v>
      </c>
    </row>
    <row r="30" spans="1:20" x14ac:dyDescent="0.35">
      <c r="A30" t="s">
        <v>158</v>
      </c>
      <c r="B30" s="2">
        <f t="shared" si="1"/>
        <v>1.6724537037037038E-2</v>
      </c>
      <c r="C30" s="1">
        <v>7.6273148148148151E-3</v>
      </c>
      <c r="D30" s="1">
        <v>1.3541666666666667E-3</v>
      </c>
      <c r="E30" s="1">
        <v>7.743055555555556E-3</v>
      </c>
    </row>
    <row r="31" spans="1:20" x14ac:dyDescent="0.35">
      <c r="A31" t="s">
        <v>160</v>
      </c>
      <c r="B31" s="2">
        <f t="shared" si="1"/>
        <v>3.472222222222222E-3</v>
      </c>
      <c r="C31" s="1">
        <v>3.472222222222222E-3</v>
      </c>
      <c r="D31" s="1"/>
    </row>
    <row r="32" spans="1:20" x14ac:dyDescent="0.35">
      <c r="A32" t="s">
        <v>142</v>
      </c>
      <c r="B32" s="2">
        <f t="shared" si="1"/>
        <v>0.23141203703703703</v>
      </c>
      <c r="C32" s="1">
        <v>5.1122685185185181E-2</v>
      </c>
      <c r="D32" s="1">
        <v>2.8240740740740736E-2</v>
      </c>
      <c r="E32" s="1">
        <v>7.1249999999999994E-2</v>
      </c>
      <c r="F32" s="1">
        <v>2.8819444444444443E-2</v>
      </c>
      <c r="G32" s="1">
        <v>2.8749999999999998E-2</v>
      </c>
      <c r="H32" s="1">
        <v>2.3229166666666665E-2</v>
      </c>
    </row>
    <row r="33" spans="1:22" x14ac:dyDescent="0.35">
      <c r="A33" t="s">
        <v>94</v>
      </c>
      <c r="B33" s="2">
        <f t="shared" si="1"/>
        <v>4.9224537037037032E-2</v>
      </c>
      <c r="C33" s="1">
        <v>2.165509259259259E-2</v>
      </c>
      <c r="D33" s="1">
        <v>7.3495370370370372E-3</v>
      </c>
      <c r="E33" s="1">
        <v>3.1018518518518522E-3</v>
      </c>
      <c r="F33" s="1">
        <v>1.5300925925925926E-2</v>
      </c>
      <c r="G33" s="1">
        <v>1.8171296296296297E-3</v>
      </c>
    </row>
    <row r="34" spans="1:22" x14ac:dyDescent="0.35">
      <c r="A34" t="s">
        <v>151</v>
      </c>
      <c r="B34" s="2">
        <f t="shared" si="1"/>
        <v>3.888888888888889E-2</v>
      </c>
      <c r="C34" s="1">
        <v>3.6574074074074074E-3</v>
      </c>
      <c r="D34" s="1">
        <v>5.9722222222222225E-3</v>
      </c>
      <c r="E34" s="1">
        <v>7.1874999999999994E-3</v>
      </c>
      <c r="F34" s="1">
        <v>1.2280092592592592E-2</v>
      </c>
      <c r="G34" s="1">
        <v>3.9236111111111112E-3</v>
      </c>
      <c r="H34" s="1">
        <v>5.8680555555555543E-3</v>
      </c>
    </row>
    <row r="35" spans="1:22" x14ac:dyDescent="0.35">
      <c r="A35" t="s">
        <v>115</v>
      </c>
      <c r="B35" s="2">
        <f t="shared" si="1"/>
        <v>9.5196759259259245E-2</v>
      </c>
      <c r="C35" s="1">
        <v>2.989583333333333E-2</v>
      </c>
      <c r="D35" s="1">
        <v>1.0555555555555554E-2</v>
      </c>
      <c r="E35" s="1">
        <v>8.8657407407407417E-3</v>
      </c>
      <c r="F35" s="1">
        <v>5.7986111111111112E-3</v>
      </c>
      <c r="G35" s="1">
        <v>6.122685185185185E-3</v>
      </c>
      <c r="H35" s="1">
        <v>3.3958333333333333E-2</v>
      </c>
    </row>
    <row r="36" spans="1:22" x14ac:dyDescent="0.35">
      <c r="A36" t="s">
        <v>157</v>
      </c>
      <c r="B36" s="2">
        <f t="shared" si="1"/>
        <v>6.4814814814814804E-3</v>
      </c>
      <c r="C36" s="1">
        <v>3.0092592592592588E-3</v>
      </c>
      <c r="D36" s="1">
        <v>3.472222222222222E-3</v>
      </c>
    </row>
    <row r="37" spans="1:22" x14ac:dyDescent="0.35">
      <c r="A37" t="s">
        <v>117</v>
      </c>
      <c r="B37" s="2">
        <f t="shared" si="1"/>
        <v>3.7337962962962962E-2</v>
      </c>
      <c r="C37" s="1">
        <v>6.0185185185185177E-3</v>
      </c>
      <c r="D37" s="1">
        <v>1.9953703703703706E-2</v>
      </c>
      <c r="E37" s="1">
        <v>1.136574074074074E-2</v>
      </c>
    </row>
    <row r="38" spans="1:22" x14ac:dyDescent="0.35">
      <c r="A38" t="s">
        <v>93</v>
      </c>
      <c r="B38" s="2">
        <f t="shared" si="1"/>
        <v>7.2372685185185179E-2</v>
      </c>
      <c r="C38" s="1">
        <v>5.3356481481481484E-3</v>
      </c>
      <c r="D38" s="1">
        <v>1.4606481481481482E-2</v>
      </c>
      <c r="E38" s="1">
        <v>1.3888888888888888E-2</v>
      </c>
      <c r="F38" s="1">
        <v>3.0787037037037037E-3</v>
      </c>
      <c r="G38" s="1">
        <v>1.1400462962962965E-2</v>
      </c>
      <c r="H38" s="1">
        <v>1.2997685185185183E-2</v>
      </c>
      <c r="I38" s="1">
        <v>1.1064814814814814E-2</v>
      </c>
    </row>
    <row r="39" spans="1:22" x14ac:dyDescent="0.35">
      <c r="A39" t="s">
        <v>130</v>
      </c>
      <c r="B39" s="2">
        <f t="shared" si="1"/>
        <v>0.1805208333333333</v>
      </c>
      <c r="C39" s="1">
        <v>3.5497685185185188E-2</v>
      </c>
      <c r="D39" s="1">
        <v>4.6064814814814814E-3</v>
      </c>
      <c r="E39" s="1">
        <v>4.0659722222222222E-2</v>
      </c>
      <c r="F39" s="1">
        <v>3.7048611111111109E-2</v>
      </c>
      <c r="G39" s="1">
        <v>2.0034722222222221E-2</v>
      </c>
      <c r="H39" s="1">
        <v>2.2546296296296297E-2</v>
      </c>
      <c r="I39" s="1">
        <v>2.0127314814814817E-2</v>
      </c>
    </row>
    <row r="40" spans="1:22" x14ac:dyDescent="0.35">
      <c r="A40" t="s">
        <v>78</v>
      </c>
      <c r="B40" s="2">
        <f t="shared" si="1"/>
        <v>0.26799768518518519</v>
      </c>
      <c r="C40" s="1">
        <v>2.6238425925925925E-2</v>
      </c>
      <c r="D40" s="1">
        <v>9.9189814814814817E-3</v>
      </c>
      <c r="E40" s="1">
        <v>1.2581018518518519E-2</v>
      </c>
      <c r="F40" s="1">
        <v>7.013888888888889E-3</v>
      </c>
      <c r="G40" s="1">
        <v>1.2604166666666666E-2</v>
      </c>
      <c r="H40" s="1">
        <v>4.4675925925925933E-3</v>
      </c>
      <c r="I40" s="1">
        <v>8.9120370370370378E-3</v>
      </c>
      <c r="J40" s="1">
        <v>1.6666666666666666E-2</v>
      </c>
      <c r="K40" s="1">
        <v>1.0416666666666666E-2</v>
      </c>
      <c r="L40" s="1">
        <v>7.6388888888888886E-3</v>
      </c>
      <c r="M40" s="1">
        <v>1.6354166666666666E-2</v>
      </c>
      <c r="N40" s="1">
        <v>1.4201388888888888E-2</v>
      </c>
      <c r="O40" s="1">
        <v>7.6388888888888886E-3</v>
      </c>
      <c r="P40" s="1">
        <v>4.763888888888889E-2</v>
      </c>
      <c r="Q40" s="1">
        <v>5.185185185185185E-3</v>
      </c>
      <c r="R40" s="1">
        <v>6.1574074074074074E-3</v>
      </c>
      <c r="S40" s="1">
        <v>1.4351851851851854E-3</v>
      </c>
      <c r="T40" s="1">
        <v>2.3472222222222217E-2</v>
      </c>
      <c r="U40" s="1">
        <v>2.4328703703703703E-2</v>
      </c>
      <c r="V40" s="1">
        <v>5.1273148148148146E-3</v>
      </c>
    </row>
    <row r="41" spans="1:22" x14ac:dyDescent="0.35">
      <c r="A41" t="s">
        <v>104</v>
      </c>
      <c r="B41" s="2">
        <f t="shared" si="1"/>
        <v>1.8090277777777778E-2</v>
      </c>
      <c r="C41" s="1">
        <v>6.168981481481481E-3</v>
      </c>
      <c r="D41" s="1">
        <v>2.2106481481481478E-3</v>
      </c>
      <c r="E41" s="1">
        <v>5.0694444444444441E-3</v>
      </c>
      <c r="F41" s="1">
        <v>4.6412037037037038E-3</v>
      </c>
      <c r="G41" s="1"/>
    </row>
    <row r="42" spans="1:22" x14ac:dyDescent="0.35">
      <c r="A42" t="s">
        <v>128</v>
      </c>
      <c r="B42" s="2">
        <f t="shared" si="1"/>
        <v>7.6412037037037028E-2</v>
      </c>
      <c r="C42" s="1">
        <v>1.9189814814814816E-2</v>
      </c>
      <c r="D42" s="1">
        <v>3.5844907407407409E-2</v>
      </c>
      <c r="E42" s="1">
        <v>1.7013888888888887E-2</v>
      </c>
      <c r="F42" s="1">
        <v>4.363425925925926E-3</v>
      </c>
    </row>
    <row r="43" spans="1:22" x14ac:dyDescent="0.35">
      <c r="A43" t="s">
        <v>155</v>
      </c>
      <c r="B43" s="2">
        <f t="shared" si="1"/>
        <v>9.1319444444444443E-3</v>
      </c>
      <c r="C43" s="1">
        <v>9.1319444444444443E-3</v>
      </c>
      <c r="D43" s="1"/>
    </row>
    <row r="44" spans="1:22" x14ac:dyDescent="0.35">
      <c r="A44" t="s">
        <v>118</v>
      </c>
      <c r="B44" s="2">
        <f t="shared" si="1"/>
        <v>0.19915509259259259</v>
      </c>
      <c r="C44" s="1">
        <v>4.6932870370370368E-2</v>
      </c>
      <c r="D44" s="1">
        <v>1.1805555555555555E-2</v>
      </c>
      <c r="E44" s="1">
        <v>1.1319444444444444E-2</v>
      </c>
      <c r="F44" s="1">
        <v>5.0150462962962966E-2</v>
      </c>
      <c r="G44" s="1">
        <v>2.8900462962962961E-2</v>
      </c>
      <c r="H44" s="1">
        <v>1.3738425925925926E-2</v>
      </c>
      <c r="I44" s="1">
        <v>2.2361111111111113E-2</v>
      </c>
      <c r="J44" s="1">
        <v>1.3946759259259258E-2</v>
      </c>
    </row>
    <row r="45" spans="1:22" x14ac:dyDescent="0.35">
      <c r="A45" t="s">
        <v>152</v>
      </c>
      <c r="B45" s="2">
        <f t="shared" si="1"/>
        <v>2.3275462962962963E-2</v>
      </c>
      <c r="C45" s="1">
        <v>4.2476851851851851E-3</v>
      </c>
      <c r="D45" s="1">
        <v>6.3541666666666668E-3</v>
      </c>
      <c r="E45" s="1">
        <v>1.2673611111111109E-2</v>
      </c>
    </row>
    <row r="46" spans="1:22" x14ac:dyDescent="0.35">
      <c r="A46" t="s">
        <v>129</v>
      </c>
      <c r="B46" s="2">
        <f t="shared" si="1"/>
        <v>2.101851851851852E-2</v>
      </c>
      <c r="C46" s="1">
        <v>1.3622685185185184E-2</v>
      </c>
      <c r="D46" s="1">
        <v>7.3958333333333341E-3</v>
      </c>
    </row>
    <row r="47" spans="1:22" x14ac:dyDescent="0.35">
      <c r="A47" t="s">
        <v>143</v>
      </c>
      <c r="B47" s="2">
        <f t="shared" si="1"/>
        <v>0.13414351851851852</v>
      </c>
      <c r="C47" s="1">
        <v>1.230324074074074E-2</v>
      </c>
      <c r="D47" s="1">
        <v>1.1921296296296298E-2</v>
      </c>
      <c r="E47" s="1">
        <v>2.4212962962962964E-2</v>
      </c>
      <c r="F47" s="1">
        <v>2.8009259259259262E-2</v>
      </c>
      <c r="G47" s="1">
        <v>2.7106481481481481E-2</v>
      </c>
      <c r="H47" s="1">
        <v>1.3935185185185184E-2</v>
      </c>
      <c r="I47" s="1">
        <v>1.6655092592592593E-2</v>
      </c>
    </row>
    <row r="48" spans="1:22" x14ac:dyDescent="0.35">
      <c r="A48" t="s">
        <v>154</v>
      </c>
      <c r="B48" s="2">
        <f t="shared" si="1"/>
        <v>1.2453703703703705E-2</v>
      </c>
      <c r="C48" s="1">
        <v>4.31712962962963E-3</v>
      </c>
      <c r="D48" s="1">
        <v>3.37962962962963E-3</v>
      </c>
      <c r="E48" s="1">
        <v>4.7569444444444447E-3</v>
      </c>
    </row>
    <row r="49" spans="1:22" x14ac:dyDescent="0.35">
      <c r="A49" t="s">
        <v>150</v>
      </c>
      <c r="B49" s="2">
        <f t="shared" si="1"/>
        <v>0.11559027777777779</v>
      </c>
      <c r="C49" s="1">
        <v>3.9629629629629633E-2</v>
      </c>
      <c r="D49" s="1">
        <v>4.0555555555555553E-2</v>
      </c>
      <c r="E49" s="1">
        <v>2.1053240740740744E-2</v>
      </c>
      <c r="F49" s="1">
        <v>1.4351851851851852E-2</v>
      </c>
    </row>
    <row r="50" spans="1:22" x14ac:dyDescent="0.35">
      <c r="A50" t="s">
        <v>113</v>
      </c>
      <c r="B50" s="2">
        <f t="shared" si="1"/>
        <v>5.8437500000000003E-2</v>
      </c>
      <c r="C50" s="1">
        <v>1.8414351851851852E-2</v>
      </c>
      <c r="D50" s="1">
        <v>2.5405092592592594E-2</v>
      </c>
      <c r="E50" s="1">
        <v>1.4618055555555556E-2</v>
      </c>
    </row>
    <row r="51" spans="1:22" x14ac:dyDescent="0.35">
      <c r="A51" t="s">
        <v>131</v>
      </c>
      <c r="B51" s="2">
        <f t="shared" si="1"/>
        <v>2.1828703703703701E-2</v>
      </c>
      <c r="C51" s="1">
        <v>1.298611111111111E-2</v>
      </c>
      <c r="D51" s="1">
        <v>4.9189814814814816E-3</v>
      </c>
      <c r="E51" s="1">
        <v>3.9236111111111112E-3</v>
      </c>
    </row>
    <row r="52" spans="1:22" x14ac:dyDescent="0.35">
      <c r="B52" s="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35">
      <c r="B53" s="2"/>
      <c r="C53" s="1"/>
    </row>
    <row r="54" spans="1:22" x14ac:dyDescent="0.35">
      <c r="A54" s="8" t="s">
        <v>220</v>
      </c>
      <c r="B54" s="2">
        <f>SUM(B55:B57)</f>
        <v>0.12675925925925927</v>
      </c>
      <c r="C54" s="1"/>
    </row>
    <row r="55" spans="1:22" x14ac:dyDescent="0.35">
      <c r="A55" t="s">
        <v>149</v>
      </c>
      <c r="B55" s="2">
        <f>SUM(C55:W55)</f>
        <v>8.0416666666666664E-2</v>
      </c>
      <c r="C55" s="1">
        <v>7.0810185185185184E-2</v>
      </c>
      <c r="D55" s="1">
        <v>9.6064814814814815E-3</v>
      </c>
    </row>
    <row r="56" spans="1:22" x14ac:dyDescent="0.35">
      <c r="A56" t="s">
        <v>65</v>
      </c>
      <c r="B56" s="2">
        <f>SUM(C56:W56)</f>
        <v>2.7939814814814817E-2</v>
      </c>
      <c r="C56" s="1">
        <v>2.7939814814814817E-2</v>
      </c>
    </row>
    <row r="57" spans="1:22" x14ac:dyDescent="0.35">
      <c r="A57" t="s">
        <v>71</v>
      </c>
      <c r="B57" s="2">
        <f>SUM(C57:W57)</f>
        <v>1.8402777777777775E-2</v>
      </c>
      <c r="C57" s="1">
        <v>1.1562499999999998E-2</v>
      </c>
      <c r="D57" s="1">
        <v>6.8402777777777776E-3</v>
      </c>
    </row>
    <row r="60" spans="1:22" x14ac:dyDescent="0.35">
      <c r="A60" s="8" t="s">
        <v>222</v>
      </c>
      <c r="B60" s="2">
        <f>SUM(B61:B72)</f>
        <v>1.9044212962962959</v>
      </c>
    </row>
    <row r="61" spans="1:22" x14ac:dyDescent="0.35">
      <c r="A61" t="s">
        <v>0</v>
      </c>
      <c r="B61" s="2">
        <f t="shared" ref="B61:B72" si="2">SUM(C61:W61)</f>
        <v>0.36071759259259262</v>
      </c>
      <c r="C61" s="1">
        <v>7.6388888888888886E-3</v>
      </c>
      <c r="D61" s="1">
        <v>5.4629629629629637E-3</v>
      </c>
      <c r="E61" s="1">
        <v>3.6238425925925924E-2</v>
      </c>
      <c r="F61" s="1">
        <v>6.9791666666666674E-3</v>
      </c>
      <c r="G61" s="1">
        <v>3.0520833333333334E-2</v>
      </c>
      <c r="H61" s="1">
        <v>1.5891203703703703E-2</v>
      </c>
      <c r="I61" s="1">
        <v>2.837962962962963E-2</v>
      </c>
      <c r="J61" s="1">
        <v>4.8379629629629632E-3</v>
      </c>
      <c r="K61" s="1">
        <v>0.1806712962962963</v>
      </c>
      <c r="L61" s="1">
        <v>1.2951388888888887E-2</v>
      </c>
      <c r="M61" s="1">
        <v>1.5370370370370369E-2</v>
      </c>
      <c r="N61" s="1">
        <v>8.1365740740740738E-3</v>
      </c>
      <c r="O61" s="1">
        <v>7.6388888888888886E-3</v>
      </c>
    </row>
    <row r="62" spans="1:22" x14ac:dyDescent="0.35">
      <c r="A62" t="s">
        <v>199</v>
      </c>
      <c r="B62" s="2">
        <f t="shared" si="2"/>
        <v>0.75</v>
      </c>
      <c r="C62" s="1">
        <v>0.75</v>
      </c>
      <c r="D62" s="1"/>
    </row>
    <row r="63" spans="1:22" x14ac:dyDescent="0.35">
      <c r="A63" t="s">
        <v>49</v>
      </c>
      <c r="B63" s="2">
        <f t="shared" si="2"/>
        <v>6.5277777777777782E-2</v>
      </c>
      <c r="C63" s="1">
        <v>6.5277777777777782E-2</v>
      </c>
    </row>
    <row r="64" spans="1:22" x14ac:dyDescent="0.35">
      <c r="A64" t="s">
        <v>16</v>
      </c>
      <c r="B64" s="2">
        <f t="shared" si="2"/>
        <v>6.9942129629629646E-2</v>
      </c>
      <c r="C64" s="1">
        <v>1.5972222222222224E-2</v>
      </c>
      <c r="D64" s="1">
        <v>1.0439814814814813E-2</v>
      </c>
      <c r="E64" s="1">
        <v>1.0937500000000001E-2</v>
      </c>
      <c r="F64" s="1">
        <v>1.7453703703703704E-2</v>
      </c>
      <c r="G64" s="1">
        <v>9.0393518518518522E-3</v>
      </c>
      <c r="H64" s="1">
        <v>6.0995370370370361E-3</v>
      </c>
    </row>
    <row r="65" spans="1:6" x14ac:dyDescent="0.35">
      <c r="A65" t="s">
        <v>22</v>
      </c>
      <c r="B65" s="2">
        <f t="shared" si="2"/>
        <v>5.4467592592592595E-2</v>
      </c>
      <c r="C65" s="1">
        <v>1.2870370370370372E-2</v>
      </c>
      <c r="D65" s="1">
        <v>1.0844907407407407E-2</v>
      </c>
      <c r="E65" s="1">
        <v>3.0752314814814816E-2</v>
      </c>
    </row>
    <row r="66" spans="1:6" x14ac:dyDescent="0.35">
      <c r="A66" t="s">
        <v>153</v>
      </c>
      <c r="B66" s="2">
        <f t="shared" si="2"/>
        <v>1.3981481481481482E-2</v>
      </c>
      <c r="C66" s="1">
        <v>1.3981481481481482E-2</v>
      </c>
    </row>
    <row r="67" spans="1:6" x14ac:dyDescent="0.35">
      <c r="A67" t="s">
        <v>70</v>
      </c>
      <c r="B67" s="2">
        <f t="shared" si="2"/>
        <v>1.6412037037037037E-2</v>
      </c>
      <c r="C67" s="1">
        <v>1.6412037037037037E-2</v>
      </c>
    </row>
    <row r="68" spans="1:6" x14ac:dyDescent="0.35">
      <c r="A68" t="s">
        <v>8</v>
      </c>
      <c r="B68" s="2">
        <f t="shared" si="2"/>
        <v>4.1944444444444444E-2</v>
      </c>
      <c r="C68" s="1">
        <v>2.2592592592592591E-2</v>
      </c>
      <c r="D68" s="1">
        <v>1.9351851851851853E-2</v>
      </c>
    </row>
    <row r="69" spans="1:6" x14ac:dyDescent="0.35">
      <c r="A69" t="s">
        <v>159</v>
      </c>
      <c r="B69" s="2">
        <f t="shared" si="2"/>
        <v>0.1590625</v>
      </c>
      <c r="C69" s="1">
        <v>0.10211805555555555</v>
      </c>
      <c r="D69" s="1">
        <v>5.6944444444444443E-2</v>
      </c>
    </row>
    <row r="70" spans="1:6" x14ac:dyDescent="0.35">
      <c r="A70" t="s">
        <v>146</v>
      </c>
      <c r="B70" s="2">
        <f t="shared" si="2"/>
        <v>0.13144675925925928</v>
      </c>
      <c r="C70" s="1">
        <v>1.0162037037037037E-2</v>
      </c>
      <c r="D70" s="1">
        <v>2.8807870370370373E-2</v>
      </c>
      <c r="E70" s="1">
        <v>6.5856481481481488E-2</v>
      </c>
      <c r="F70" s="1">
        <v>2.6620370370370374E-2</v>
      </c>
    </row>
    <row r="71" spans="1:6" x14ac:dyDescent="0.35">
      <c r="A71" t="s">
        <v>99</v>
      </c>
      <c r="B71" s="2">
        <f t="shared" si="2"/>
        <v>6.0046296296296292E-2</v>
      </c>
      <c r="C71" s="1">
        <v>6.0046296296296292E-2</v>
      </c>
    </row>
    <row r="72" spans="1:6" x14ac:dyDescent="0.35">
      <c r="A72" t="s">
        <v>134</v>
      </c>
      <c r="B72" s="2">
        <f t="shared" si="2"/>
        <v>0.18112268518518521</v>
      </c>
      <c r="C72" s="1">
        <v>3.6851851851851851E-2</v>
      </c>
      <c r="D72" s="1">
        <v>4.5833333333333337E-2</v>
      </c>
      <c r="E72" s="1">
        <v>9.8437499999999997E-2</v>
      </c>
    </row>
    <row r="74" spans="1:6" x14ac:dyDescent="0.35">
      <c r="A74" s="3" t="s">
        <v>223</v>
      </c>
      <c r="B74" s="2">
        <f>SUM(B4,B11,B25,B54,B60)</f>
        <v>4.5284143518518514</v>
      </c>
    </row>
  </sheetData>
  <sortState xmlns:xlrd2="http://schemas.microsoft.com/office/spreadsheetml/2017/richdata2" ref="A61:O72">
    <sortCondition ref="A61:A72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84"/>
  <sheetViews>
    <sheetView topLeftCell="B46" zoomScaleNormal="100" workbookViewId="0">
      <selection activeCell="I63" sqref="I63"/>
    </sheetView>
  </sheetViews>
  <sheetFormatPr defaultRowHeight="14.5" x14ac:dyDescent="0.35"/>
  <cols>
    <col min="1" max="1" width="36.81640625" bestFit="1" customWidth="1"/>
    <col min="2" max="2" width="11.7265625" style="3" bestFit="1" customWidth="1"/>
    <col min="3" max="25" width="10" bestFit="1" customWidth="1"/>
    <col min="26" max="26" width="9.54296875" bestFit="1" customWidth="1"/>
    <col min="27" max="31" width="10" bestFit="1" customWidth="1"/>
    <col min="33" max="34" width="10" bestFit="1" customWidth="1"/>
    <col min="35" max="36" width="9.54296875" bestFit="1" customWidth="1"/>
    <col min="37" max="37" width="10" bestFit="1" customWidth="1"/>
    <col min="38" max="38" width="9.54296875" bestFit="1" customWidth="1"/>
  </cols>
  <sheetData>
    <row r="1" spans="1:29" x14ac:dyDescent="0.35">
      <c r="A1" s="8" t="s">
        <v>217</v>
      </c>
      <c r="B1" s="3" t="s">
        <v>250</v>
      </c>
    </row>
    <row r="2" spans="1:29" x14ac:dyDescent="0.35">
      <c r="B2" s="3" t="s">
        <v>251</v>
      </c>
    </row>
    <row r="4" spans="1:29" x14ac:dyDescent="0.35">
      <c r="A4" s="8" t="s">
        <v>218</v>
      </c>
      <c r="B4" s="2">
        <f>SUM(B5)</f>
        <v>8.0960648148148143E-2</v>
      </c>
    </row>
    <row r="5" spans="1:29" x14ac:dyDescent="0.35">
      <c r="A5" t="s">
        <v>163</v>
      </c>
      <c r="B5" s="2">
        <f>SUM(C5:AM5)</f>
        <v>8.0960648148148143E-2</v>
      </c>
      <c r="C5" s="1">
        <v>2.0902777777777781E-2</v>
      </c>
      <c r="D5" s="1">
        <v>2.3472222222222217E-2</v>
      </c>
      <c r="E5" s="1">
        <v>3.6585648148148145E-2</v>
      </c>
    </row>
    <row r="8" spans="1:29" x14ac:dyDescent="0.35">
      <c r="A8" s="8" t="s">
        <v>219</v>
      </c>
      <c r="B8" s="2">
        <f>SUM(B9:B20)</f>
        <v>0.63141203703703708</v>
      </c>
    </row>
    <row r="9" spans="1:29" x14ac:dyDescent="0.35">
      <c r="A9" t="s">
        <v>148</v>
      </c>
      <c r="B9" s="2">
        <f t="shared" ref="B9:B20" si="0">SUM(C9:AM9)</f>
        <v>8.7962962962962968E-3</v>
      </c>
      <c r="C9" s="1">
        <v>8.7962962962962968E-3</v>
      </c>
    </row>
    <row r="10" spans="1:29" x14ac:dyDescent="0.35">
      <c r="A10" t="s">
        <v>141</v>
      </c>
      <c r="B10" s="2">
        <f t="shared" si="0"/>
        <v>3.0092592592592591E-2</v>
      </c>
      <c r="C10" s="1">
        <v>2.1388888888888888E-2</v>
      </c>
      <c r="D10" s="1">
        <v>8.7037037037037031E-3</v>
      </c>
    </row>
    <row r="11" spans="1:29" x14ac:dyDescent="0.35">
      <c r="A11" t="s">
        <v>164</v>
      </c>
      <c r="B11" s="2">
        <f t="shared" si="0"/>
        <v>0.10717592592592592</v>
      </c>
      <c r="C11" s="1">
        <v>3.953703703703703E-2</v>
      </c>
      <c r="D11" s="1">
        <v>5.1354166666666666E-2</v>
      </c>
      <c r="E11" s="1">
        <v>1.6284722222222221E-2</v>
      </c>
    </row>
    <row r="12" spans="1:29" x14ac:dyDescent="0.35">
      <c r="A12" t="s">
        <v>145</v>
      </c>
      <c r="B12" s="2">
        <f t="shared" si="0"/>
        <v>3.2638888888888891E-2</v>
      </c>
      <c r="C12" s="1">
        <v>3.2638888888888891E-2</v>
      </c>
    </row>
    <row r="13" spans="1:29" x14ac:dyDescent="0.35">
      <c r="A13" t="s">
        <v>35</v>
      </c>
      <c r="B13" s="2">
        <f t="shared" si="0"/>
        <v>2.361111111111111E-2</v>
      </c>
      <c r="C13" s="1">
        <v>9.2013888888888892E-3</v>
      </c>
      <c r="D13" s="1">
        <v>1.4409722222222221E-2</v>
      </c>
    </row>
    <row r="14" spans="1:29" x14ac:dyDescent="0.35">
      <c r="A14" t="s">
        <v>12</v>
      </c>
      <c r="B14" s="2">
        <f t="shared" si="0"/>
        <v>3.9537037037037037E-2</v>
      </c>
      <c r="C14" s="1">
        <v>1.1041666666666667E-2</v>
      </c>
      <c r="D14" s="1">
        <v>2.8495370370370369E-2</v>
      </c>
      <c r="E14" s="1"/>
      <c r="F14" s="1"/>
      <c r="G14" s="1"/>
      <c r="H14" s="1"/>
      <c r="I14" s="1"/>
      <c r="J14" s="1"/>
      <c r="K14" s="1"/>
      <c r="L14" s="1"/>
      <c r="M14" s="1"/>
    </row>
    <row r="15" spans="1:29" x14ac:dyDescent="0.35">
      <c r="A15" t="s">
        <v>5</v>
      </c>
      <c r="B15" s="2">
        <f t="shared" si="0"/>
        <v>0.15084490740740739</v>
      </c>
      <c r="C15" s="1">
        <v>2.1412037037037038E-3</v>
      </c>
      <c r="D15" s="1">
        <v>6.9560185185185185E-3</v>
      </c>
      <c r="E15" s="1">
        <v>2.673611111111111E-3</v>
      </c>
      <c r="F15" s="1">
        <v>4.1435185185185186E-3</v>
      </c>
      <c r="G15" s="1">
        <v>1.0439814814814813E-2</v>
      </c>
      <c r="H15" s="1">
        <v>5.5902777777777782E-3</v>
      </c>
      <c r="I15" s="1">
        <v>2.2569444444444447E-3</v>
      </c>
      <c r="J15" s="1">
        <v>4.6527777777777774E-3</v>
      </c>
      <c r="K15" s="1">
        <v>1.0706018518518517E-2</v>
      </c>
      <c r="L15" s="1">
        <v>5.8101851851851856E-3</v>
      </c>
      <c r="M15" s="1">
        <v>4.2129629629629626E-3</v>
      </c>
      <c r="N15" s="1">
        <v>5.7523148148148143E-3</v>
      </c>
      <c r="O15" s="1">
        <v>6.4467592592592597E-3</v>
      </c>
      <c r="P15" s="1">
        <v>3.0555555555555557E-3</v>
      </c>
      <c r="Q15" s="1">
        <v>7.7777777777777767E-3</v>
      </c>
      <c r="R15" s="1">
        <v>8.9004629629629625E-3</v>
      </c>
      <c r="S15" s="1">
        <v>3.5416666666666665E-3</v>
      </c>
      <c r="T15" s="1">
        <v>6.782407407407408E-3</v>
      </c>
      <c r="U15" s="1">
        <v>7.6388888888888886E-3</v>
      </c>
      <c r="V15" s="1">
        <v>5.5324074074074069E-3</v>
      </c>
      <c r="W15" s="1">
        <v>5.2430555555555555E-3</v>
      </c>
      <c r="X15" s="1">
        <v>4.8379629629629632E-3</v>
      </c>
      <c r="Y15" s="1">
        <v>1.3888888888888889E-3</v>
      </c>
      <c r="Z15" s="1">
        <v>7.106481481481481E-3</v>
      </c>
      <c r="AA15" s="1">
        <v>4.5717592592592589E-3</v>
      </c>
      <c r="AB15" s="1">
        <v>8.5995370370370357E-3</v>
      </c>
      <c r="AC15" s="1">
        <v>4.0856481481481481E-3</v>
      </c>
    </row>
    <row r="16" spans="1:29" x14ac:dyDescent="0.35">
      <c r="A16" t="s">
        <v>14</v>
      </c>
      <c r="B16" s="2">
        <f t="shared" si="0"/>
        <v>3.4224537037037039E-2</v>
      </c>
      <c r="C16" s="1">
        <v>1.7071759259259259E-2</v>
      </c>
      <c r="D16" s="1">
        <v>4.7800925925925919E-3</v>
      </c>
      <c r="E16" s="1">
        <v>1.2372685185185186E-2</v>
      </c>
    </row>
    <row r="17" spans="1:22" x14ac:dyDescent="0.35">
      <c r="A17" t="s">
        <v>176</v>
      </c>
      <c r="B17" s="2">
        <f t="shared" si="0"/>
        <v>7.4548611111111107E-2</v>
      </c>
      <c r="C17" s="1">
        <v>4.701388888888889E-2</v>
      </c>
      <c r="D17" s="1">
        <v>2.7534722222222221E-2</v>
      </c>
    </row>
    <row r="18" spans="1:22" x14ac:dyDescent="0.35">
      <c r="A18" t="s">
        <v>179</v>
      </c>
      <c r="B18" s="2">
        <f t="shared" si="0"/>
        <v>3.0810185185185187E-2</v>
      </c>
      <c r="C18" s="1">
        <v>3.0810185185185187E-2</v>
      </c>
    </row>
    <row r="19" spans="1:22" x14ac:dyDescent="0.35">
      <c r="A19" t="s">
        <v>175</v>
      </c>
      <c r="B19" s="2">
        <f t="shared" si="0"/>
        <v>1.5682870370370371E-2</v>
      </c>
      <c r="C19" s="1">
        <v>1.1099537037037038E-2</v>
      </c>
      <c r="D19" s="1">
        <v>4.5833333333333334E-3</v>
      </c>
    </row>
    <row r="20" spans="1:22" x14ac:dyDescent="0.35">
      <c r="A20" t="s">
        <v>11</v>
      </c>
      <c r="B20" s="2">
        <f t="shared" si="0"/>
        <v>8.3449074074074092E-2</v>
      </c>
      <c r="C20" s="1">
        <v>6.875E-3</v>
      </c>
      <c r="D20" s="1">
        <v>2.0601851851851853E-3</v>
      </c>
      <c r="E20" s="1">
        <v>4.5949074074074078E-3</v>
      </c>
      <c r="F20" s="1">
        <v>2.8356481481481479E-3</v>
      </c>
      <c r="G20" s="1">
        <v>7.013888888888889E-3</v>
      </c>
      <c r="H20" s="1">
        <v>1.1597222222222222E-2</v>
      </c>
      <c r="I20" s="1">
        <v>3.472222222222222E-3</v>
      </c>
      <c r="J20" s="1">
        <v>7.6388888888888886E-3</v>
      </c>
      <c r="K20" s="1">
        <v>5.162037037037037E-3</v>
      </c>
      <c r="L20" s="1">
        <v>1.9560185185185184E-3</v>
      </c>
      <c r="M20" s="1">
        <v>7.0486111111111105E-3</v>
      </c>
      <c r="N20" s="1">
        <v>8.9699074074074073E-3</v>
      </c>
      <c r="O20" s="1">
        <v>9.0972222222222218E-3</v>
      </c>
      <c r="P20" s="1">
        <v>5.1273148148148146E-3</v>
      </c>
    </row>
    <row r="23" spans="1:22" x14ac:dyDescent="0.35">
      <c r="A23" s="8" t="s">
        <v>221</v>
      </c>
      <c r="B23" s="2">
        <f>SUM(B24:B58)</f>
        <v>3.2162500000000001</v>
      </c>
    </row>
    <row r="24" spans="1:22" x14ac:dyDescent="0.35">
      <c r="A24" t="s">
        <v>69</v>
      </c>
      <c r="B24" s="2">
        <f t="shared" ref="B24:B58" si="1">SUM(C24:AM24)</f>
        <v>0.18074074074074076</v>
      </c>
      <c r="C24" s="1">
        <v>8.3333333333333332E-3</v>
      </c>
      <c r="D24" s="1">
        <v>7.5462962962962966E-3</v>
      </c>
      <c r="E24" s="1">
        <v>9.9652777777777778E-3</v>
      </c>
      <c r="F24" s="1">
        <v>5.9837962962962961E-3</v>
      </c>
      <c r="G24" s="1">
        <v>9.7222222222222224E-3</v>
      </c>
      <c r="H24" s="1">
        <v>1.283564814814815E-2</v>
      </c>
      <c r="I24" s="1">
        <v>1.9155092592592592E-2</v>
      </c>
      <c r="J24" s="1">
        <v>4.9305555555555552E-3</v>
      </c>
      <c r="K24" s="1">
        <v>9.1203703703703707E-3</v>
      </c>
      <c r="L24" s="1">
        <v>6.4930555555555549E-3</v>
      </c>
      <c r="M24" s="1">
        <v>9.4560185185185181E-3</v>
      </c>
      <c r="N24" s="1">
        <v>8.0092592592592594E-3</v>
      </c>
      <c r="O24" s="1">
        <v>9.1319444444444443E-3</v>
      </c>
      <c r="P24" s="1">
        <v>1.0694444444444444E-2</v>
      </c>
      <c r="Q24" s="1">
        <v>7.6388888888888886E-3</v>
      </c>
      <c r="R24" s="1">
        <v>9.9189814814814817E-3</v>
      </c>
      <c r="S24" s="1">
        <v>7.3032407407407412E-3</v>
      </c>
      <c r="T24" s="1">
        <v>1.0416666666666666E-2</v>
      </c>
      <c r="U24" s="1">
        <v>9.2245370370370363E-3</v>
      </c>
      <c r="V24" s="1">
        <v>4.8611111111111112E-3</v>
      </c>
    </row>
    <row r="25" spans="1:22" x14ac:dyDescent="0.35">
      <c r="A25" t="s">
        <v>156</v>
      </c>
      <c r="B25" s="2">
        <f t="shared" si="1"/>
        <v>2.1261574074074072E-2</v>
      </c>
      <c r="C25" s="1">
        <v>7.0601851851851841E-3</v>
      </c>
      <c r="D25" s="1">
        <v>7.6504629629629631E-3</v>
      </c>
      <c r="E25" s="1">
        <v>6.5509259259259262E-3</v>
      </c>
    </row>
    <row r="26" spans="1:22" x14ac:dyDescent="0.35">
      <c r="A26" t="s">
        <v>162</v>
      </c>
      <c r="B26" s="2">
        <f t="shared" si="1"/>
        <v>7.0451388888888883E-2</v>
      </c>
      <c r="C26" s="1">
        <v>1.5277777777777779E-3</v>
      </c>
      <c r="D26" s="1">
        <v>7.9745370370370369E-3</v>
      </c>
      <c r="E26" s="1">
        <v>1.2638888888888889E-2</v>
      </c>
      <c r="F26" s="1">
        <v>6.5277777777777782E-3</v>
      </c>
      <c r="G26" s="1">
        <v>9.5486111111111101E-3</v>
      </c>
      <c r="H26" s="1">
        <v>1.0590277777777777E-2</v>
      </c>
      <c r="I26" s="1">
        <v>8.7847222222222233E-3</v>
      </c>
      <c r="J26" s="1">
        <v>1.2858796296296297E-2</v>
      </c>
    </row>
    <row r="27" spans="1:22" x14ac:dyDescent="0.35">
      <c r="A27" t="s">
        <v>137</v>
      </c>
      <c r="B27" s="2">
        <f t="shared" si="1"/>
        <v>2.326388888888889E-2</v>
      </c>
      <c r="C27" s="1">
        <v>5.7870370370370376E-3</v>
      </c>
      <c r="D27" s="1">
        <v>3.8888888888888883E-3</v>
      </c>
      <c r="E27" s="1">
        <v>5.0231481481481481E-3</v>
      </c>
      <c r="F27" s="1">
        <v>4.4791666666666669E-3</v>
      </c>
      <c r="G27" s="1">
        <v>4.0856481481481481E-3</v>
      </c>
    </row>
    <row r="28" spans="1:22" x14ac:dyDescent="0.35">
      <c r="A28" t="s">
        <v>116</v>
      </c>
      <c r="B28" s="2">
        <f t="shared" si="1"/>
        <v>2.2569444444444447E-3</v>
      </c>
      <c r="C28" s="1">
        <v>2.2569444444444447E-3</v>
      </c>
    </row>
    <row r="29" spans="1:22" x14ac:dyDescent="0.35">
      <c r="A29" t="s">
        <v>158</v>
      </c>
      <c r="B29" s="2">
        <f t="shared" si="1"/>
        <v>3.4212962962962966E-2</v>
      </c>
      <c r="C29" s="1">
        <v>1.4120370370370369E-3</v>
      </c>
      <c r="D29" s="1">
        <v>4.0624999999999993E-3</v>
      </c>
      <c r="E29" s="1">
        <v>4.5023148148148149E-3</v>
      </c>
      <c r="F29" s="1">
        <v>3.6805555555555554E-3</v>
      </c>
      <c r="G29" s="1">
        <v>4.2245370370370371E-3</v>
      </c>
      <c r="H29" s="1">
        <v>4.4328703703703709E-3</v>
      </c>
      <c r="I29" s="1">
        <v>6.7592592592592591E-3</v>
      </c>
      <c r="J29" s="1">
        <v>5.138888888888889E-3</v>
      </c>
    </row>
    <row r="30" spans="1:22" x14ac:dyDescent="0.35">
      <c r="A30" t="s">
        <v>160</v>
      </c>
      <c r="B30" s="2">
        <f t="shared" si="1"/>
        <v>2.0405092592592593E-2</v>
      </c>
      <c r="C30" s="1">
        <v>7.5578703703703702E-3</v>
      </c>
      <c r="D30" s="1">
        <v>1.2847222222222223E-2</v>
      </c>
    </row>
    <row r="31" spans="1:22" x14ac:dyDescent="0.35">
      <c r="A31" t="s">
        <v>142</v>
      </c>
      <c r="B31" s="2">
        <f t="shared" si="1"/>
        <v>0.26276620370370368</v>
      </c>
      <c r="C31" s="1">
        <v>1.0162037037037037E-2</v>
      </c>
      <c r="D31" s="1">
        <v>2.7488425925925927E-2</v>
      </c>
      <c r="E31" s="1">
        <v>2.3252314814814812E-2</v>
      </c>
      <c r="F31" s="1">
        <v>3.9467592592592596E-2</v>
      </c>
      <c r="G31" s="1">
        <v>5.7997685185185187E-2</v>
      </c>
      <c r="H31" s="1">
        <v>4.372685185185185E-2</v>
      </c>
      <c r="I31" s="1">
        <v>6.06712962962963E-2</v>
      </c>
    </row>
    <row r="32" spans="1:22" x14ac:dyDescent="0.35">
      <c r="A32" t="s">
        <v>94</v>
      </c>
      <c r="B32" s="2">
        <f t="shared" si="1"/>
        <v>0.10212962962962963</v>
      </c>
      <c r="C32" s="1">
        <v>1.1215277777777777E-2</v>
      </c>
      <c r="D32" s="1">
        <v>5.7870370370370376E-3</v>
      </c>
      <c r="E32" s="1">
        <v>1.329861111111111E-2</v>
      </c>
      <c r="F32" s="1">
        <v>1.1307870370370371E-2</v>
      </c>
      <c r="G32" s="1">
        <v>1.556712962962963E-2</v>
      </c>
      <c r="H32" s="1">
        <v>6.0416666666666665E-3</v>
      </c>
      <c r="I32" s="1">
        <v>3.1365740740740742E-3</v>
      </c>
      <c r="J32" s="1">
        <v>1.306712962962963E-2</v>
      </c>
      <c r="K32" s="1">
        <v>9.0046296296296298E-3</v>
      </c>
      <c r="L32" s="1">
        <v>1.3703703703703704E-2</v>
      </c>
    </row>
    <row r="33" spans="1:38" x14ac:dyDescent="0.35">
      <c r="A33" t="s">
        <v>151</v>
      </c>
      <c r="B33" s="2">
        <f t="shared" si="1"/>
        <v>4.0601851851851854E-2</v>
      </c>
      <c r="C33" s="1">
        <v>4.1666666666666666E-3</v>
      </c>
      <c r="D33" s="1">
        <v>4.4791666666666669E-3</v>
      </c>
      <c r="E33" s="1">
        <v>6.238425925925925E-3</v>
      </c>
      <c r="F33" s="1">
        <v>5.6018518518518518E-3</v>
      </c>
      <c r="G33" s="1">
        <v>5.0115740740740737E-3</v>
      </c>
      <c r="H33" s="1">
        <v>5.0810185185185186E-3</v>
      </c>
      <c r="I33" s="1">
        <v>3.3217592592592591E-3</v>
      </c>
      <c r="J33" s="1">
        <v>2.5347222222222221E-3</v>
      </c>
      <c r="K33" s="1">
        <v>4.1666666666666666E-3</v>
      </c>
    </row>
    <row r="34" spans="1:38" x14ac:dyDescent="0.35">
      <c r="A34" t="s">
        <v>115</v>
      </c>
      <c r="B34" s="2">
        <f t="shared" si="1"/>
        <v>5.4687499999999993E-2</v>
      </c>
      <c r="C34" s="1">
        <v>2.2222222222222222E-3</v>
      </c>
      <c r="D34" s="1">
        <v>4.3287037037037035E-3</v>
      </c>
      <c r="E34" s="1">
        <v>2.9745370370370373E-3</v>
      </c>
      <c r="F34" s="1">
        <v>7.0601851851851841E-3</v>
      </c>
      <c r="G34" s="1">
        <v>4.8495370370370368E-3</v>
      </c>
      <c r="H34" s="1">
        <v>4.1203703703703706E-3</v>
      </c>
      <c r="I34" s="1">
        <v>8.1249999999999985E-3</v>
      </c>
      <c r="J34" s="1">
        <v>8.3564814814814804E-3</v>
      </c>
      <c r="K34" s="1">
        <v>6.8634259259259256E-3</v>
      </c>
      <c r="L34" s="1">
        <v>5.7870370370370376E-3</v>
      </c>
    </row>
    <row r="35" spans="1:38" x14ac:dyDescent="0.35">
      <c r="A35" t="s">
        <v>157</v>
      </c>
      <c r="B35" s="2">
        <f t="shared" si="1"/>
        <v>1.2060185185185186E-2</v>
      </c>
      <c r="C35" s="1">
        <v>1.2060185185185186E-2</v>
      </c>
    </row>
    <row r="36" spans="1:38" x14ac:dyDescent="0.35">
      <c r="A36" t="s">
        <v>117</v>
      </c>
      <c r="B36" s="2">
        <f t="shared" si="1"/>
        <v>1.4918981481481481E-2</v>
      </c>
      <c r="C36" s="1">
        <v>5.9953703703703697E-3</v>
      </c>
      <c r="D36" s="1">
        <v>2.3842592592592591E-3</v>
      </c>
      <c r="E36" s="1">
        <v>6.5393518518518517E-3</v>
      </c>
    </row>
    <row r="37" spans="1:38" x14ac:dyDescent="0.35">
      <c r="A37" t="s">
        <v>165</v>
      </c>
      <c r="B37" s="2">
        <f t="shared" si="1"/>
        <v>1.4583333333333332E-2</v>
      </c>
      <c r="C37" s="1">
        <v>1.4583333333333332E-2</v>
      </c>
    </row>
    <row r="38" spans="1:38" x14ac:dyDescent="0.35">
      <c r="A38" t="s">
        <v>93</v>
      </c>
      <c r="B38" s="2">
        <f t="shared" si="1"/>
        <v>0.10537037037037038</v>
      </c>
      <c r="C38" s="1">
        <v>6.5624999999999998E-3</v>
      </c>
      <c r="D38" s="1">
        <v>1.4432870370370372E-2</v>
      </c>
      <c r="E38" s="1">
        <v>5.9722222222222225E-3</v>
      </c>
      <c r="F38" s="1">
        <v>1.7569444444444447E-2</v>
      </c>
      <c r="G38" s="1">
        <v>2.8819444444444444E-3</v>
      </c>
      <c r="H38" s="1">
        <v>7.4652777777777781E-3</v>
      </c>
      <c r="I38" s="1">
        <v>1.1331018518518518E-2</v>
      </c>
      <c r="J38" s="1">
        <v>5.2546296296296299E-3</v>
      </c>
      <c r="K38" s="1">
        <v>1.0636574074074074E-2</v>
      </c>
      <c r="L38" s="1">
        <v>1.247685185185185E-2</v>
      </c>
      <c r="M38" s="1">
        <v>1.0787037037037038E-2</v>
      </c>
    </row>
    <row r="39" spans="1:38" x14ac:dyDescent="0.35">
      <c r="A39" t="s">
        <v>130</v>
      </c>
      <c r="B39" s="2">
        <f t="shared" si="1"/>
        <v>0.361724537037037</v>
      </c>
      <c r="C39" s="1">
        <v>2.9259259259259259E-2</v>
      </c>
      <c r="D39" s="1">
        <v>7.4212962962962967E-2</v>
      </c>
      <c r="E39" s="1">
        <v>4.5949074074074078E-3</v>
      </c>
      <c r="F39" s="1">
        <v>5.7986111111111106E-2</v>
      </c>
      <c r="G39" s="1">
        <v>1.8217592592592594E-2</v>
      </c>
      <c r="H39" s="1">
        <v>4.2361111111111106E-2</v>
      </c>
      <c r="I39" s="1">
        <v>3.5381944444444445E-2</v>
      </c>
      <c r="J39" s="1">
        <v>1.1342592592592592E-2</v>
      </c>
      <c r="K39" s="1">
        <v>2.5821759259259256E-2</v>
      </c>
      <c r="L39" s="1">
        <v>1.7511574074074072E-2</v>
      </c>
      <c r="M39" s="1">
        <v>3.788194444444444E-2</v>
      </c>
      <c r="N39" s="1">
        <v>7.1527777777777787E-3</v>
      </c>
    </row>
    <row r="40" spans="1:38" x14ac:dyDescent="0.35">
      <c r="A40" t="s">
        <v>78</v>
      </c>
      <c r="B40" s="2">
        <f t="shared" si="1"/>
        <v>0.49109953703703701</v>
      </c>
      <c r="C40" s="1">
        <v>4.7337962962962958E-3</v>
      </c>
      <c r="D40" s="1">
        <v>3.37962962962963E-3</v>
      </c>
      <c r="E40" s="1">
        <v>1.0891203703703703E-2</v>
      </c>
      <c r="F40" s="1">
        <v>1.0578703703703703E-2</v>
      </c>
      <c r="G40" s="1">
        <v>4.4212962962962956E-3</v>
      </c>
      <c r="H40" s="1">
        <v>1.9629629629629629E-2</v>
      </c>
      <c r="I40" s="1">
        <v>4.1273148148148149E-2</v>
      </c>
      <c r="J40" s="1">
        <v>2.1527777777777778E-3</v>
      </c>
      <c r="K40" s="1">
        <v>9.8148148148148144E-3</v>
      </c>
      <c r="L40" s="1">
        <v>8.1018518518518514E-3</v>
      </c>
      <c r="M40" s="1">
        <v>8.3912037037037045E-3</v>
      </c>
      <c r="N40" s="1">
        <v>6.6087962962962966E-3</v>
      </c>
      <c r="O40" s="1">
        <v>3.2870370370370376E-2</v>
      </c>
      <c r="P40" s="1">
        <v>4.5486111111111109E-3</v>
      </c>
      <c r="Q40" s="1">
        <v>1.2129629629629629E-2</v>
      </c>
      <c r="R40" s="1">
        <v>6.2731481481481484E-3</v>
      </c>
      <c r="S40" s="1">
        <v>4.7685185185185183E-3</v>
      </c>
      <c r="T40" s="1">
        <v>5.4166666666666669E-3</v>
      </c>
      <c r="U40" s="1">
        <v>6.3310185185185197E-3</v>
      </c>
      <c r="V40" s="1">
        <v>4.5902777777777772E-2</v>
      </c>
      <c r="W40" s="1">
        <v>1.2708333333333334E-2</v>
      </c>
      <c r="X40" s="1">
        <v>3.4722222222222224E-2</v>
      </c>
      <c r="Y40" s="1">
        <v>1.019675925925926E-2</v>
      </c>
      <c r="Z40" s="1">
        <v>7.1759259259259259E-3</v>
      </c>
      <c r="AA40" s="1">
        <v>5.6481481481481478E-3</v>
      </c>
      <c r="AB40" s="1">
        <v>2.8032407407407409E-2</v>
      </c>
      <c r="AC40" s="1">
        <v>5.1736111111111115E-3</v>
      </c>
      <c r="AD40" s="1">
        <v>2.2337962962962967E-3</v>
      </c>
      <c r="AE40" s="1">
        <v>3.6157407407407409E-2</v>
      </c>
      <c r="AF40" s="1">
        <v>1.4745370370370372E-2</v>
      </c>
      <c r="AG40" s="1">
        <v>4.8611111111111112E-3</v>
      </c>
      <c r="AH40" s="1">
        <v>3.0462962962962966E-2</v>
      </c>
      <c r="AI40" s="1">
        <v>3.1365740740740742E-3</v>
      </c>
      <c r="AJ40" s="1">
        <v>1.0358796296296295E-2</v>
      </c>
      <c r="AK40" s="1">
        <v>5.5439814814814822E-3</v>
      </c>
      <c r="AL40" s="1">
        <v>3.172453703703703E-2</v>
      </c>
    </row>
    <row r="41" spans="1:38" x14ac:dyDescent="0.35">
      <c r="A41" t="s">
        <v>85</v>
      </c>
      <c r="B41" s="2">
        <f t="shared" si="1"/>
        <v>4.4641203703703704E-2</v>
      </c>
      <c r="C41" s="1">
        <v>9.571759259259259E-3</v>
      </c>
      <c r="D41" s="1">
        <v>2.7083333333333334E-3</v>
      </c>
      <c r="E41" s="1">
        <v>9.5833333333333343E-3</v>
      </c>
      <c r="F41" s="1">
        <v>4.7685185185185183E-3</v>
      </c>
      <c r="G41" s="1">
        <v>3.9583333333333337E-3</v>
      </c>
      <c r="H41" s="1">
        <v>4.6527777777777774E-3</v>
      </c>
      <c r="I41" s="1">
        <v>9.3981481481481485E-3</v>
      </c>
    </row>
    <row r="42" spans="1:38" x14ac:dyDescent="0.35">
      <c r="A42" t="s">
        <v>167</v>
      </c>
      <c r="B42" s="2">
        <f t="shared" si="1"/>
        <v>0.22832175925925924</v>
      </c>
      <c r="C42" s="1">
        <v>1.383101851851852E-2</v>
      </c>
      <c r="D42" s="1">
        <v>1.4490740740740742E-2</v>
      </c>
      <c r="E42" s="1">
        <v>3.7962962962962963E-3</v>
      </c>
      <c r="F42" s="1">
        <v>3.3368055555555554E-2</v>
      </c>
      <c r="G42" s="1">
        <v>1.4618055555555556E-2</v>
      </c>
      <c r="H42" s="1">
        <v>1.9131944444444444E-2</v>
      </c>
      <c r="I42" s="1">
        <v>2.1307870370370369E-2</v>
      </c>
      <c r="J42" s="1">
        <v>1.037037037037037E-2</v>
      </c>
      <c r="K42" s="1">
        <v>4.6377314814814809E-2</v>
      </c>
      <c r="L42" s="1">
        <v>5.1030092592592592E-2</v>
      </c>
    </row>
    <row r="43" spans="1:38" x14ac:dyDescent="0.35">
      <c r="A43" t="s">
        <v>104</v>
      </c>
      <c r="B43" s="2">
        <f t="shared" si="1"/>
        <v>3.99537037037037E-2</v>
      </c>
      <c r="C43" s="1">
        <v>3.7152777777777774E-3</v>
      </c>
      <c r="D43" s="1">
        <v>4.4907407407407405E-3</v>
      </c>
      <c r="E43" s="1">
        <v>4.409722222222222E-3</v>
      </c>
      <c r="F43" s="1">
        <v>3.9699074074074072E-3</v>
      </c>
      <c r="G43" s="1">
        <v>7.2222222222222228E-3</v>
      </c>
      <c r="H43" s="1">
        <v>5.1273148148148146E-3</v>
      </c>
      <c r="I43" s="1">
        <v>3.4606481481481485E-3</v>
      </c>
      <c r="J43" s="1">
        <v>4.6527777777777774E-3</v>
      </c>
      <c r="K43" s="1">
        <v>2.9050925925925928E-3</v>
      </c>
    </row>
    <row r="44" spans="1:38" x14ac:dyDescent="0.35">
      <c r="A44" t="s">
        <v>155</v>
      </c>
      <c r="B44" s="2">
        <f t="shared" si="1"/>
        <v>2.8888888888888888E-2</v>
      </c>
      <c r="C44" s="1">
        <v>1.0393518518518519E-2</v>
      </c>
      <c r="D44" s="1">
        <v>1.849537037037037E-2</v>
      </c>
    </row>
    <row r="45" spans="1:38" x14ac:dyDescent="0.35">
      <c r="A45" t="s">
        <v>173</v>
      </c>
      <c r="B45" s="2">
        <f t="shared" si="1"/>
        <v>3.4733796296296297E-2</v>
      </c>
      <c r="C45" s="1">
        <v>1.0902777777777777E-2</v>
      </c>
      <c r="D45" s="1">
        <v>3.7847222222222223E-3</v>
      </c>
      <c r="E45" s="1">
        <v>1.53125E-2</v>
      </c>
      <c r="F45" s="1">
        <v>4.7337962962962958E-3</v>
      </c>
    </row>
    <row r="46" spans="1:38" x14ac:dyDescent="0.35">
      <c r="A46" t="s">
        <v>180</v>
      </c>
      <c r="B46" s="2">
        <f t="shared" si="1"/>
        <v>3.4444444444444444E-2</v>
      </c>
      <c r="C46" s="1">
        <v>7.905092592592592E-3</v>
      </c>
      <c r="D46" s="1">
        <v>8.2638888888888883E-3</v>
      </c>
      <c r="E46" s="1">
        <v>8.3912037037037045E-3</v>
      </c>
      <c r="F46" s="1">
        <v>9.8842592592592576E-3</v>
      </c>
    </row>
    <row r="47" spans="1:38" x14ac:dyDescent="0.35">
      <c r="A47" t="s">
        <v>166</v>
      </c>
      <c r="B47" s="2">
        <f t="shared" si="1"/>
        <v>2.1261574074074072E-2</v>
      </c>
      <c r="C47" s="1">
        <v>5.9953703703703697E-3</v>
      </c>
      <c r="D47" s="1">
        <v>3.5995370370370369E-3</v>
      </c>
      <c r="E47" s="1">
        <v>7.2800925925925915E-3</v>
      </c>
      <c r="F47" s="1">
        <v>4.386574074074074E-3</v>
      </c>
    </row>
    <row r="48" spans="1:38" x14ac:dyDescent="0.35">
      <c r="A48" t="s">
        <v>118</v>
      </c>
      <c r="B48" s="2">
        <f t="shared" si="1"/>
        <v>0.16158564814814813</v>
      </c>
      <c r="C48" s="1">
        <v>1.8333333333333333E-2</v>
      </c>
      <c r="D48" s="1">
        <v>9.6643518518518511E-3</v>
      </c>
      <c r="E48" s="1">
        <v>4.4907407407407405E-3</v>
      </c>
      <c r="F48" s="1">
        <v>1.238425925925926E-2</v>
      </c>
      <c r="G48" s="1">
        <v>3.2824074074074075E-2</v>
      </c>
      <c r="H48" s="1">
        <v>1.2546296296296297E-2</v>
      </c>
      <c r="I48" s="1">
        <v>2.1678240740740738E-2</v>
      </c>
      <c r="J48" s="1">
        <v>3.4884259259259261E-2</v>
      </c>
      <c r="K48" s="1">
        <v>1.4780092592592595E-2</v>
      </c>
    </row>
    <row r="49" spans="1:13" x14ac:dyDescent="0.35">
      <c r="A49" t="s">
        <v>178</v>
      </c>
      <c r="B49" s="2">
        <f t="shared" si="1"/>
        <v>9.4907407407407406E-3</v>
      </c>
      <c r="C49" s="1">
        <v>5.2777777777777771E-3</v>
      </c>
      <c r="D49" s="1">
        <v>4.2129629629629626E-3</v>
      </c>
    </row>
    <row r="50" spans="1:13" x14ac:dyDescent="0.35">
      <c r="A50" t="s">
        <v>174</v>
      </c>
      <c r="B50" s="2">
        <f t="shared" si="1"/>
        <v>0.11725694444444446</v>
      </c>
      <c r="C50" s="1">
        <v>1.3888888888888888E-2</v>
      </c>
      <c r="D50" s="1">
        <v>5.6747685185185186E-2</v>
      </c>
      <c r="E50" s="1">
        <v>2.4212962962962964E-2</v>
      </c>
      <c r="F50" s="1">
        <v>1.3043981481481483E-2</v>
      </c>
      <c r="G50" s="1">
        <v>9.3634259259259261E-3</v>
      </c>
    </row>
    <row r="51" spans="1:13" x14ac:dyDescent="0.35">
      <c r="A51" t="s">
        <v>169</v>
      </c>
      <c r="B51" s="2">
        <f t="shared" si="1"/>
        <v>6.1516203703703712E-2</v>
      </c>
      <c r="C51" s="1">
        <v>2.2962962962962966E-2</v>
      </c>
      <c r="D51" s="1">
        <v>3.8553240740740742E-2</v>
      </c>
      <c r="E51" s="1"/>
    </row>
    <row r="52" spans="1:13" x14ac:dyDescent="0.35">
      <c r="A52" t="s">
        <v>152</v>
      </c>
      <c r="B52" s="2">
        <f t="shared" si="1"/>
        <v>5.3287037037037042E-2</v>
      </c>
      <c r="C52" s="1">
        <v>4.2824074074074075E-3</v>
      </c>
      <c r="D52" s="1">
        <v>6.8634259259259256E-3</v>
      </c>
      <c r="E52" s="1">
        <v>7.5578703703703702E-3</v>
      </c>
      <c r="F52" s="1">
        <v>9.3402777777777772E-3</v>
      </c>
      <c r="G52" s="1">
        <v>6.030092592592593E-3</v>
      </c>
      <c r="H52" s="1">
        <v>4.5138888888888893E-3</v>
      </c>
      <c r="I52" s="1">
        <v>5.0925925925925921E-3</v>
      </c>
      <c r="J52" s="1">
        <v>4.0740740740740746E-3</v>
      </c>
      <c r="K52" s="1">
        <v>5.5324074074074069E-3</v>
      </c>
    </row>
    <row r="53" spans="1:13" x14ac:dyDescent="0.35">
      <c r="A53" t="s">
        <v>129</v>
      </c>
      <c r="B53" s="2">
        <f t="shared" si="1"/>
        <v>5.3101851851851858E-2</v>
      </c>
      <c r="C53" s="1">
        <v>3.1134259259259257E-3</v>
      </c>
      <c r="D53" s="1">
        <v>4.1319444444444442E-3</v>
      </c>
      <c r="E53" s="1">
        <v>5.4050925925925924E-3</v>
      </c>
      <c r="F53" s="1">
        <v>8.726851851851852E-3</v>
      </c>
      <c r="G53" s="1">
        <v>1.1597222222222222E-2</v>
      </c>
      <c r="H53" s="1">
        <v>7.6273148148148151E-3</v>
      </c>
      <c r="I53" s="1">
        <v>7.1527777777777787E-3</v>
      </c>
      <c r="J53" s="1">
        <v>5.347222222222222E-3</v>
      </c>
    </row>
    <row r="54" spans="1:13" x14ac:dyDescent="0.35">
      <c r="A54" t="s">
        <v>143</v>
      </c>
      <c r="B54" s="2">
        <f t="shared" si="1"/>
        <v>0.2348726851851852</v>
      </c>
      <c r="C54" s="1">
        <v>2.6030092592592594E-2</v>
      </c>
      <c r="D54" s="1">
        <v>3.6180555555555556E-2</v>
      </c>
      <c r="E54" s="1">
        <v>1.1956018518518517E-2</v>
      </c>
      <c r="F54" s="1">
        <v>1.3854166666666666E-2</v>
      </c>
      <c r="G54" s="1">
        <v>1.2789351851851852E-2</v>
      </c>
      <c r="H54" s="1">
        <v>1.9699074074074074E-2</v>
      </c>
      <c r="I54" s="1">
        <v>2.2453703703703708E-2</v>
      </c>
      <c r="J54" s="1">
        <v>2.7905092592592592E-2</v>
      </c>
      <c r="K54" s="1">
        <v>2.1412037037037035E-2</v>
      </c>
      <c r="L54" s="1">
        <v>2.2453703703703708E-2</v>
      </c>
      <c r="M54" s="1">
        <v>2.013888888888889E-2</v>
      </c>
    </row>
    <row r="55" spans="1:13" x14ac:dyDescent="0.35">
      <c r="A55" t="s">
        <v>154</v>
      </c>
      <c r="B55" s="2">
        <f t="shared" si="1"/>
        <v>1.7361111111111112E-2</v>
      </c>
      <c r="C55" s="1">
        <v>6.122685185185185E-3</v>
      </c>
      <c r="D55" s="1">
        <v>4.7569444444444447E-3</v>
      </c>
      <c r="E55" s="1">
        <v>6.4814814814814813E-3</v>
      </c>
    </row>
    <row r="56" spans="1:13" x14ac:dyDescent="0.35">
      <c r="A56" t="s">
        <v>182</v>
      </c>
      <c r="B56" s="2">
        <f t="shared" si="1"/>
        <v>0.21179398148148149</v>
      </c>
      <c r="C56" s="1">
        <v>2.3101851851851849E-2</v>
      </c>
      <c r="D56" s="1">
        <v>3.0624999999999999E-2</v>
      </c>
      <c r="E56" s="1">
        <v>1.2337962962962962E-2</v>
      </c>
      <c r="F56" s="1">
        <v>3.0879629629629632E-2</v>
      </c>
      <c r="G56" s="1">
        <v>5.0543981481481481E-2</v>
      </c>
      <c r="H56" s="1">
        <v>1.2326388888888888E-2</v>
      </c>
      <c r="I56" s="1">
        <v>5.1979166666666667E-2</v>
      </c>
    </row>
    <row r="57" spans="1:13" x14ac:dyDescent="0.35">
      <c r="A57" t="s">
        <v>113</v>
      </c>
      <c r="B57" s="2">
        <f t="shared" si="1"/>
        <v>4.2546296296296304E-2</v>
      </c>
      <c r="C57" s="1">
        <v>1.0046296296296296E-2</v>
      </c>
      <c r="D57" s="1">
        <v>1.2372685185185186E-2</v>
      </c>
      <c r="E57" s="1">
        <v>2.0127314814814817E-2</v>
      </c>
    </row>
    <row r="58" spans="1:13" x14ac:dyDescent="0.35">
      <c r="A58" t="s">
        <v>131</v>
      </c>
      <c r="B58" s="2">
        <f t="shared" si="1"/>
        <v>8.6574074074074071E-3</v>
      </c>
      <c r="C58" s="1">
        <v>5.115740740740741E-3</v>
      </c>
      <c r="D58" s="1">
        <v>3.5416666666666665E-3</v>
      </c>
    </row>
    <row r="61" spans="1:13" x14ac:dyDescent="0.35">
      <c r="A61" s="8" t="s">
        <v>220</v>
      </c>
      <c r="B61" s="2">
        <f>SUM(B62:B66)</f>
        <v>0.20473379629629626</v>
      </c>
    </row>
    <row r="62" spans="1:13" x14ac:dyDescent="0.35">
      <c r="A62" t="s">
        <v>97</v>
      </c>
      <c r="B62" s="2">
        <f>SUM(C62:AM62)</f>
        <v>8.217592592592594E-3</v>
      </c>
      <c r="C62" s="1">
        <v>8.217592592592594E-3</v>
      </c>
    </row>
    <row r="63" spans="1:13" x14ac:dyDescent="0.35">
      <c r="A63" t="s">
        <v>170</v>
      </c>
      <c r="B63" s="2">
        <f>SUM(C63:AM63)</f>
        <v>0.15866898148148148</v>
      </c>
      <c r="C63" s="1">
        <v>3.4016203703703708E-2</v>
      </c>
      <c r="D63" s="1">
        <v>4.1608796296296297E-2</v>
      </c>
      <c r="E63" s="1">
        <v>1.3842592592592594E-2</v>
      </c>
      <c r="F63" s="1">
        <v>5.5289351851851853E-2</v>
      </c>
      <c r="G63" s="1">
        <v>1.3912037037037037E-2</v>
      </c>
      <c r="I63" s="1"/>
      <c r="J63" s="1"/>
      <c r="K63" s="4"/>
    </row>
    <row r="64" spans="1:13" x14ac:dyDescent="0.35">
      <c r="A64" t="s">
        <v>171</v>
      </c>
      <c r="B64" s="2">
        <f>SUM(C64:AM64)</f>
        <v>1.3923611111111109E-2</v>
      </c>
      <c r="C64" s="1">
        <v>7.1874999999999994E-3</v>
      </c>
      <c r="D64" s="1">
        <v>6.7361111111111103E-3</v>
      </c>
    </row>
    <row r="65" spans="1:31" x14ac:dyDescent="0.35">
      <c r="A65" t="s">
        <v>65</v>
      </c>
      <c r="B65" s="2">
        <f>SUM(C65:AM65)</f>
        <v>1.9849537037037037E-2</v>
      </c>
      <c r="C65" s="1">
        <v>1.3449074074074073E-2</v>
      </c>
      <c r="D65" s="1">
        <v>6.4004629629629628E-3</v>
      </c>
    </row>
    <row r="66" spans="1:31" x14ac:dyDescent="0.35">
      <c r="A66" t="s">
        <v>71</v>
      </c>
      <c r="B66" s="2">
        <f>SUM(C66:AM66)</f>
        <v>4.0740740740740746E-3</v>
      </c>
      <c r="C66" s="1">
        <v>4.0740740740740746E-3</v>
      </c>
    </row>
    <row r="69" spans="1:31" x14ac:dyDescent="0.35">
      <c r="A69" s="8" t="s">
        <v>222</v>
      </c>
      <c r="B69" s="2">
        <f>SUM(B70:B82)</f>
        <v>1.4299652777777778</v>
      </c>
    </row>
    <row r="70" spans="1:31" x14ac:dyDescent="0.35">
      <c r="A70" t="s">
        <v>0</v>
      </c>
      <c r="B70" s="2">
        <f t="shared" ref="B70:B82" si="2">SUM(C70:AM70)</f>
        <v>0.52697916666666655</v>
      </c>
      <c r="C70" s="1">
        <v>1.9444444444444445E-2</v>
      </c>
      <c r="D70" s="1">
        <v>3.125E-2</v>
      </c>
      <c r="E70" s="1">
        <v>3.1261574074074074E-2</v>
      </c>
      <c r="F70" s="1">
        <v>1.4166666666666666E-2</v>
      </c>
      <c r="G70" s="1">
        <v>2.1111111111111108E-2</v>
      </c>
      <c r="H70" s="1">
        <v>2.9166666666666664E-2</v>
      </c>
      <c r="I70" s="1">
        <v>7.9282407407407409E-3</v>
      </c>
      <c r="J70" s="1">
        <v>1.4189814814814815E-2</v>
      </c>
      <c r="K70" s="1">
        <v>7.6157407407407415E-3</v>
      </c>
      <c r="L70" s="1">
        <v>4.7696759259259258E-2</v>
      </c>
      <c r="M70" s="1">
        <v>2.7557870370370368E-2</v>
      </c>
      <c r="N70" s="1">
        <v>2.1273148148148149E-2</v>
      </c>
      <c r="O70" s="1">
        <v>4.2361111111111106E-3</v>
      </c>
      <c r="P70" s="1">
        <v>1.2418981481481482E-2</v>
      </c>
      <c r="Q70" s="1">
        <v>1.6527777777777777E-2</v>
      </c>
      <c r="R70" s="1">
        <v>3.1168981481481482E-2</v>
      </c>
      <c r="S70" s="1">
        <v>3.37962962962963E-3</v>
      </c>
      <c r="T70" s="1">
        <v>5.9953703703703697E-3</v>
      </c>
      <c r="U70" s="1">
        <v>3.3622685185185179E-2</v>
      </c>
      <c r="V70" s="1">
        <v>6.7361111111111103E-3</v>
      </c>
      <c r="W70" s="1">
        <v>6.0648148148148145E-3</v>
      </c>
      <c r="X70" s="1">
        <v>6.5011574074074083E-2</v>
      </c>
      <c r="Y70" s="1">
        <v>7.9398148148148145E-3</v>
      </c>
      <c r="Z70" s="1">
        <v>1.2719907407407407E-2</v>
      </c>
      <c r="AA70" s="1">
        <v>7.4305555555555548E-3</v>
      </c>
      <c r="AB70" s="1">
        <v>1.6516203703703703E-2</v>
      </c>
      <c r="AC70" s="1">
        <v>1.0520833333333333E-2</v>
      </c>
      <c r="AD70" s="1">
        <v>6.6203703703703702E-3</v>
      </c>
      <c r="AE70" s="1">
        <v>7.4074074074074068E-3</v>
      </c>
    </row>
    <row r="71" spans="1:31" x14ac:dyDescent="0.35">
      <c r="A71" t="s">
        <v>177</v>
      </c>
      <c r="B71" s="2">
        <f t="shared" si="2"/>
        <v>9.8993055555555556E-2</v>
      </c>
      <c r="C71" s="1">
        <v>9.8993055555555556E-2</v>
      </c>
      <c r="D71" s="1"/>
    </row>
    <row r="72" spans="1:31" x14ac:dyDescent="0.35">
      <c r="A72" t="s">
        <v>181</v>
      </c>
      <c r="B72" s="2">
        <f t="shared" si="2"/>
        <v>2.5752314814814815E-2</v>
      </c>
      <c r="C72" s="1">
        <v>2.5752314814814815E-2</v>
      </c>
    </row>
    <row r="73" spans="1:31" x14ac:dyDescent="0.35">
      <c r="A73" t="s">
        <v>49</v>
      </c>
      <c r="B73" s="2">
        <f t="shared" si="2"/>
        <v>2.3067129629629628E-2</v>
      </c>
      <c r="C73" s="1">
        <v>6.168981481481481E-3</v>
      </c>
      <c r="D73" s="1">
        <v>1.6898148148148148E-2</v>
      </c>
    </row>
    <row r="74" spans="1:31" x14ac:dyDescent="0.35">
      <c r="A74" t="s">
        <v>16</v>
      </c>
      <c r="B74" s="2">
        <f t="shared" si="2"/>
        <v>9.3495370370370368E-2</v>
      </c>
      <c r="C74" s="1">
        <v>8.5995370370370357E-3</v>
      </c>
      <c r="D74" s="1">
        <v>1.5636574074074074E-2</v>
      </c>
      <c r="E74" s="1">
        <v>1.3854166666666666E-2</v>
      </c>
      <c r="F74" s="1">
        <v>2.1631944444444443E-2</v>
      </c>
      <c r="G74" s="1">
        <v>2.6296296296296293E-2</v>
      </c>
      <c r="H74" s="1">
        <v>7.4768518518518526E-3</v>
      </c>
    </row>
    <row r="75" spans="1:31" x14ac:dyDescent="0.35">
      <c r="A75" t="s">
        <v>22</v>
      </c>
      <c r="B75" s="2">
        <f t="shared" si="2"/>
        <v>0.10625</v>
      </c>
      <c r="C75" s="1">
        <v>0.10625</v>
      </c>
    </row>
    <row r="76" spans="1:31" x14ac:dyDescent="0.35">
      <c r="A76" t="s">
        <v>153</v>
      </c>
      <c r="B76" s="2">
        <f t="shared" si="2"/>
        <v>0.17280092592592594</v>
      </c>
      <c r="C76" s="1">
        <v>5.7638888888888887E-3</v>
      </c>
      <c r="D76" s="1">
        <v>8.4548611111111116E-2</v>
      </c>
      <c r="E76" s="1">
        <v>8.1712962962962963E-3</v>
      </c>
      <c r="F76" s="1">
        <v>2.5925925925925925E-2</v>
      </c>
      <c r="G76" s="1">
        <v>4.1874999999999996E-2</v>
      </c>
      <c r="H76" s="1">
        <v>6.5162037037037037E-3</v>
      </c>
    </row>
    <row r="77" spans="1:31" x14ac:dyDescent="0.35">
      <c r="A77" t="s">
        <v>168</v>
      </c>
      <c r="B77" s="2">
        <f t="shared" si="2"/>
        <v>4.1666666666666664E-2</v>
      </c>
      <c r="C77" s="1">
        <v>4.1666666666666664E-2</v>
      </c>
    </row>
    <row r="78" spans="1:31" x14ac:dyDescent="0.35">
      <c r="A78" t="s">
        <v>70</v>
      </c>
      <c r="B78" s="2">
        <f t="shared" si="2"/>
        <v>6.1597222222222227E-2</v>
      </c>
      <c r="C78" s="1">
        <v>6.9444444444444441E-3</v>
      </c>
      <c r="D78" s="1">
        <v>4.1585648148148149E-2</v>
      </c>
      <c r="E78" s="1">
        <v>1.306712962962963E-2</v>
      </c>
    </row>
    <row r="79" spans="1:31" x14ac:dyDescent="0.35">
      <c r="A79" t="s">
        <v>8</v>
      </c>
      <c r="B79" s="2">
        <f t="shared" si="2"/>
        <v>1.2418981481481482E-2</v>
      </c>
      <c r="C79" s="1">
        <v>7.3032407407407412E-3</v>
      </c>
      <c r="D79" s="1">
        <v>5.115740740740741E-3</v>
      </c>
    </row>
    <row r="80" spans="1:31" x14ac:dyDescent="0.35">
      <c r="A80" t="s">
        <v>172</v>
      </c>
      <c r="B80" s="2">
        <f t="shared" si="2"/>
        <v>1.5277777777777777E-2</v>
      </c>
      <c r="C80" s="1">
        <v>1.5277777777777777E-2</v>
      </c>
    </row>
    <row r="81" spans="1:10" x14ac:dyDescent="0.35">
      <c r="A81" t="s">
        <v>146</v>
      </c>
      <c r="B81" s="2">
        <f t="shared" si="2"/>
        <v>0.12681712962962963</v>
      </c>
      <c r="C81" s="1">
        <v>1.1111111111111112E-2</v>
      </c>
      <c r="D81" s="1">
        <v>8.3333333333333332E-3</v>
      </c>
      <c r="E81" s="1">
        <v>2.4502314814814814E-2</v>
      </c>
      <c r="F81" s="1">
        <v>1.3194444444444444E-2</v>
      </c>
      <c r="G81" s="1">
        <v>2.013888888888889E-2</v>
      </c>
      <c r="H81" s="1">
        <v>4.3055555555555555E-3</v>
      </c>
      <c r="I81" s="1">
        <v>4.0648148148148149E-2</v>
      </c>
      <c r="J81" s="1">
        <v>4.5833333333333334E-3</v>
      </c>
    </row>
    <row r="82" spans="1:10" x14ac:dyDescent="0.35">
      <c r="A82" t="s">
        <v>99</v>
      </c>
      <c r="B82" s="2">
        <f t="shared" si="2"/>
        <v>0.12484953703703704</v>
      </c>
      <c r="C82" s="1">
        <v>0.12484953703703704</v>
      </c>
    </row>
    <row r="84" spans="1:10" x14ac:dyDescent="0.35">
      <c r="A84" s="3" t="s">
        <v>223</v>
      </c>
      <c r="B84" s="2">
        <f>SUM(B69,B61,B23,B8,B4)</f>
        <v>5.5633217592592583</v>
      </c>
    </row>
  </sheetData>
  <sortState xmlns:xlrd2="http://schemas.microsoft.com/office/spreadsheetml/2017/richdata2" ref="A9:AC20">
    <sortCondition ref="A9:A20"/>
  </sortState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15</vt:i4>
      </vt:variant>
    </vt:vector>
  </HeadingPairs>
  <TitlesOfParts>
    <vt:vector size="15" baseType="lpstr">
      <vt:lpstr>Sammanställning 2021</vt:lpstr>
      <vt:lpstr>Flexrapport GBG</vt:lpstr>
      <vt:lpstr>Mar</vt:lpstr>
      <vt:lpstr>Apr</vt:lpstr>
      <vt:lpstr>Maj</vt:lpstr>
      <vt:lpstr>Jun</vt:lpstr>
      <vt:lpstr>Jul</vt:lpstr>
      <vt:lpstr>Aug</vt:lpstr>
      <vt:lpstr>Sep</vt:lpstr>
      <vt:lpstr>Okt</vt:lpstr>
      <vt:lpstr>Praktikant 1</vt:lpstr>
      <vt:lpstr>Praktikant 2</vt:lpstr>
      <vt:lpstr>Praktikant 3</vt:lpstr>
      <vt:lpstr>Praktikant 4</vt:lpstr>
      <vt:lpstr>Praktikant 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Klara Hansson</dc:creator>
  <cp:lastModifiedBy>Klara Hansson</cp:lastModifiedBy>
  <dcterms:created xsi:type="dcterms:W3CDTF">2021-09-17T10:58:41Z</dcterms:created>
  <dcterms:modified xsi:type="dcterms:W3CDTF">2021-12-17T14:25:18Z</dcterms:modified>
</cp:coreProperties>
</file>