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DE7934CB-7CEE-4BBA-939A-C1C904751B1A}" xr6:coauthVersionLast="44" xr6:coauthVersionMax="44" xr10:uidLastSave="{00000000-0000-0000-0000-000000000000}"/>
  <bookViews>
    <workbookView xWindow="-120" yWindow="-120" windowWidth="29040" windowHeight="17640" xr2:uid="{00000000-000D-0000-FFFF-FFFF00000000}"/>
  </bookViews>
  <sheets>
    <sheet name="Om denna data" sheetId="9" r:id="rId1"/>
    <sheet name="2019 Sammanställning" sheetId="8" r:id="rId2"/>
    <sheet name="Juni" sheetId="1" r:id="rId3"/>
    <sheet name="Juli" sheetId="2" r:id="rId4"/>
    <sheet name="Augusti" sheetId="3" r:id="rId5"/>
    <sheet name="September" sheetId="4" r:id="rId6"/>
    <sheet name="Oktober" sheetId="5" r:id="rId7"/>
    <sheet name="November" sheetId="6" r:id="rId8"/>
    <sheet name="December"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8" l="1"/>
  <c r="B41" i="1"/>
  <c r="B42" i="1"/>
  <c r="B22" i="8"/>
  <c r="D2" i="8" l="1"/>
  <c r="B15" i="8"/>
  <c r="B14" i="6" l="1"/>
  <c r="B15" i="6"/>
  <c r="B66" i="5"/>
  <c r="B9" i="6"/>
  <c r="B52" i="5"/>
  <c r="B23" i="5"/>
  <c r="B15" i="5"/>
  <c r="B10" i="5"/>
  <c r="B5" i="5"/>
  <c r="B72" i="4"/>
  <c r="B62" i="4"/>
  <c r="B30" i="4"/>
  <c r="B27" i="4"/>
  <c r="B13" i="4"/>
  <c r="B8" i="4"/>
  <c r="B5" i="4"/>
  <c r="B72" i="3"/>
  <c r="B63" i="3"/>
  <c r="B44" i="3"/>
  <c r="B39" i="3"/>
  <c r="B21" i="3"/>
  <c r="B13" i="3"/>
  <c r="B5" i="3"/>
  <c r="B61" i="2"/>
  <c r="B52" i="2"/>
  <c r="B53" i="2"/>
  <c r="B49" i="2"/>
  <c r="B38" i="2"/>
  <c r="B26" i="2"/>
  <c r="B15" i="2"/>
  <c r="B5" i="2"/>
  <c r="B18" i="7" l="1"/>
  <c r="B16" i="7"/>
  <c r="B20" i="6"/>
  <c r="B22" i="6"/>
  <c r="B23" i="6"/>
  <c r="B24" i="6"/>
  <c r="B21" i="6"/>
  <c r="B18" i="6" s="1"/>
  <c r="B26" i="6" s="1"/>
  <c r="B19" i="6"/>
  <c r="B16" i="6"/>
  <c r="B10" i="6"/>
  <c r="B13" i="5"/>
  <c r="B12" i="5"/>
  <c r="B11" i="5"/>
  <c r="B16" i="5"/>
  <c r="B18" i="5"/>
  <c r="B20" i="5"/>
  <c r="B19" i="5"/>
  <c r="B21" i="5"/>
  <c r="B17" i="5"/>
  <c r="B49" i="5"/>
  <c r="B39" i="5"/>
  <c r="B47" i="5"/>
  <c r="B45" i="5"/>
  <c r="B42" i="5"/>
  <c r="B41" i="5"/>
  <c r="B40" i="5"/>
  <c r="B46" i="5"/>
  <c r="B25" i="5"/>
  <c r="B50" i="5"/>
  <c r="B34" i="5"/>
  <c r="B48" i="5"/>
  <c r="B30" i="5"/>
  <c r="B35" i="5"/>
  <c r="B32" i="5"/>
  <c r="B31" i="5"/>
  <c r="B44" i="5"/>
  <c r="B26" i="5"/>
  <c r="B37" i="5"/>
  <c r="B29" i="5"/>
  <c r="B43" i="5"/>
  <c r="B38" i="5"/>
  <c r="B36" i="5"/>
  <c r="B33" i="5"/>
  <c r="B28" i="5"/>
  <c r="B27" i="5"/>
  <c r="B24" i="5"/>
  <c r="B53" i="5"/>
  <c r="B57" i="5"/>
  <c r="B58" i="5"/>
  <c r="B61" i="5"/>
  <c r="B60" i="5"/>
  <c r="B64" i="5"/>
  <c r="B55" i="5"/>
  <c r="B63" i="5"/>
  <c r="B56" i="5"/>
  <c r="B62" i="5"/>
  <c r="B54" i="5"/>
  <c r="B59" i="5"/>
  <c r="B6" i="5"/>
  <c r="B10" i="4"/>
  <c r="B9" i="4"/>
  <c r="B11" i="4"/>
  <c r="B21" i="4"/>
  <c r="B22" i="4"/>
  <c r="B23" i="4"/>
  <c r="B15" i="4"/>
  <c r="B17" i="4"/>
  <c r="B18" i="4"/>
  <c r="B24" i="4"/>
  <c r="B14" i="4"/>
  <c r="B19" i="4"/>
  <c r="B25" i="4"/>
  <c r="B16" i="4"/>
  <c r="B20" i="4"/>
  <c r="B28" i="4"/>
  <c r="B52" i="4"/>
  <c r="B60" i="4"/>
  <c r="B58" i="4"/>
  <c r="B34" i="4"/>
  <c r="B49" i="4"/>
  <c r="B50" i="4"/>
  <c r="B46" i="4"/>
  <c r="B41" i="4"/>
  <c r="B54" i="4"/>
  <c r="B38" i="4"/>
  <c r="B55" i="4"/>
  <c r="B53" i="4"/>
  <c r="B51" i="4"/>
  <c r="B47" i="4"/>
  <c r="B32" i="4"/>
  <c r="B59" i="4"/>
  <c r="B43" i="4"/>
  <c r="B57" i="4"/>
  <c r="B37" i="4"/>
  <c r="B44" i="4"/>
  <c r="B40" i="4"/>
  <c r="B39" i="4"/>
  <c r="B33" i="4"/>
  <c r="B36" i="4"/>
  <c r="B35" i="4"/>
  <c r="B48" i="4"/>
  <c r="B42" i="4"/>
  <c r="B45" i="4"/>
  <c r="B31" i="4"/>
  <c r="B56" i="4"/>
  <c r="B63" i="4"/>
  <c r="B64" i="4"/>
  <c r="B65" i="4"/>
  <c r="B69" i="4"/>
  <c r="B67" i="4"/>
  <c r="B70" i="4"/>
  <c r="B68" i="4"/>
  <c r="B66" i="4"/>
  <c r="B6" i="4"/>
  <c r="B8" i="3"/>
  <c r="B7" i="3"/>
  <c r="B9" i="3"/>
  <c r="B11" i="3"/>
  <c r="B10" i="3"/>
  <c r="B18" i="3"/>
  <c r="B17" i="3"/>
  <c r="B19" i="3"/>
  <c r="B16" i="3"/>
  <c r="B14" i="3"/>
  <c r="B15" i="3"/>
  <c r="B37" i="3"/>
  <c r="B32" i="3"/>
  <c r="B33" i="3"/>
  <c r="B35" i="3"/>
  <c r="B34" i="3"/>
  <c r="B29" i="3"/>
  <c r="B22" i="3"/>
  <c r="B26" i="3"/>
  <c r="B28" i="3"/>
  <c r="B30" i="3"/>
  <c r="B24" i="3"/>
  <c r="B25" i="3"/>
  <c r="B36" i="3"/>
  <c r="B27" i="3"/>
  <c r="B23" i="3"/>
  <c r="B31" i="3"/>
  <c r="B40" i="3"/>
  <c r="B42" i="3"/>
  <c r="B41" i="3"/>
  <c r="B55" i="3"/>
  <c r="B60" i="3"/>
  <c r="B61" i="3"/>
  <c r="B58" i="3"/>
  <c r="B59" i="3"/>
  <c r="B48" i="3"/>
  <c r="B49" i="3"/>
  <c r="B52" i="3"/>
  <c r="B53" i="3"/>
  <c r="B56" i="3"/>
  <c r="B54" i="3"/>
  <c r="B46" i="3"/>
  <c r="B51" i="3"/>
  <c r="B50" i="3"/>
  <c r="B47" i="3"/>
  <c r="B45" i="3"/>
  <c r="B57" i="3"/>
  <c r="B64" i="3"/>
  <c r="B66" i="3"/>
  <c r="B67" i="3"/>
  <c r="B70" i="3"/>
  <c r="B68" i="3"/>
  <c r="B65" i="3"/>
  <c r="B69" i="3"/>
  <c r="B6" i="3"/>
  <c r="B9" i="2" l="1"/>
  <c r="B8" i="2"/>
  <c r="B11" i="2"/>
  <c r="B13" i="2"/>
  <c r="B12" i="2"/>
  <c r="B7" i="2"/>
  <c r="B10" i="2"/>
  <c r="B17" i="2"/>
  <c r="B24" i="2"/>
  <c r="B21" i="2"/>
  <c r="B18" i="2"/>
  <c r="B23" i="2"/>
  <c r="B36" i="2"/>
  <c r="B20" i="2"/>
  <c r="B22" i="2"/>
  <c r="B19" i="2"/>
  <c r="B16" i="2"/>
  <c r="B35" i="2"/>
  <c r="B34" i="2"/>
  <c r="B27" i="2"/>
  <c r="B29" i="2"/>
  <c r="B31" i="2"/>
  <c r="B32" i="2"/>
  <c r="B28" i="2"/>
  <c r="B33" i="2"/>
  <c r="B30" i="2"/>
  <c r="B46" i="2"/>
  <c r="B41" i="2"/>
  <c r="B42" i="2"/>
  <c r="B45" i="2"/>
  <c r="B43" i="2"/>
  <c r="B44" i="2"/>
  <c r="B39" i="2"/>
  <c r="B47" i="2"/>
  <c r="B40" i="2"/>
  <c r="B50" i="2"/>
  <c r="B55" i="2"/>
  <c r="B59" i="2"/>
  <c r="B54" i="2"/>
  <c r="B57" i="2"/>
  <c r="B56" i="2"/>
  <c r="B58" i="2"/>
  <c r="B6" i="2"/>
  <c r="B6" i="1"/>
  <c r="B8" i="1"/>
  <c r="B7" i="1"/>
  <c r="B19" i="1"/>
  <c r="B26" i="1"/>
  <c r="B25" i="1"/>
  <c r="B15" i="1"/>
  <c r="B14" i="1"/>
  <c r="B18" i="1"/>
  <c r="B40" i="1"/>
  <c r="B37" i="1"/>
  <c r="B29" i="1"/>
  <c r="B16" i="1"/>
  <c r="B44" i="1"/>
  <c r="B34" i="1"/>
  <c r="B33" i="1"/>
  <c r="B28" i="1"/>
  <c r="B39" i="1"/>
  <c r="B17" i="1"/>
  <c r="B38" i="1"/>
  <c r="B43" i="1"/>
  <c r="B9" i="1"/>
  <c r="B20" i="1"/>
  <c r="B27" i="1"/>
  <c r="B21" i="1"/>
  <c r="B32" i="1"/>
  <c r="B11" i="1"/>
  <c r="B10" i="1"/>
  <c r="B24" i="1"/>
  <c r="B13" i="1" l="1"/>
  <c r="B9" i="8" s="1"/>
  <c r="B31" i="1"/>
  <c r="B13" i="8" s="1"/>
  <c r="B36" i="1"/>
  <c r="B5" i="1"/>
  <c r="B7" i="8" s="1"/>
  <c r="B23" i="1"/>
  <c r="B11" i="8" s="1"/>
  <c r="B17" i="8" l="1"/>
  <c r="B19" i="8" s="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tc={4F3A651D-A654-4933-B41E-143FC91C3844}</author>
    <author>tc={F0A25A30-6315-43E3-A407-E88EB8070F67}</author>
  </authors>
  <commentList>
    <comment ref="A14" authorId="0" shapeId="0" xr:uid="{4F3A651D-A654-4933-B41E-143FC91C3844}">
      <text>
        <t>[Trådad kommentar]
I din version av Excel kan du läsa den här trådade kommentaren, men eventuella ändringar i den tas bort om filen öppnas i en senare version av Excel. Läs mer: https://go.microsoft.com/fwlink/?linkid=870924
Kommentar:
    DS- DirektSådd</t>
      </text>
    </comment>
    <comment ref="A19" authorId="1" shapeId="0" xr:uid="{F0A25A30-6315-43E3-A407-E88EB8070F67}">
      <text>
        <t>[Trådad kommentar]
I din version av Excel kan du läsa den här trådade kommentaren, men eventuella ändringar i den tas bort om filen öppnas i en senare version av Excel. Läs mer: https://go.microsoft.com/fwlink/?linkid=870924
Kommentar:
    TP - TransPlantering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tc={EFDEA9CC-EEB3-4FEF-85D3-3FC91FF77F3D}</author>
    <author>tc={2A13FFEE-4CAE-46FC-9DB7-A381D87879E4}</author>
  </authors>
  <commentList>
    <comment ref="A15" authorId="0" shapeId="0" xr:uid="{EFDEA9CC-EEB3-4FEF-85D3-3FC91FF77F3D}">
      <text>
        <t>[Trådad kommentar]
I din version av Excel kan du läsa den här trådade kommentaren, men eventuella ändringar i den tas bort om filen öppnas i en senare version av Excel. Läs mer: https://go.microsoft.com/fwlink/?linkid=870924
Kommentar:
    Nedmontering tunnelväxthus, skörd, plansiloplast. Föredrag, visa redskap mm.</t>
      </text>
    </comment>
    <comment ref="A21" authorId="1" shapeId="0" xr:uid="{2A13FFEE-4CAE-46FC-9DB7-A381D87879E4}">
      <text>
        <t>[Trådad kommentar]
I din version av Excel kan du läsa den här trådade kommentaren, men eventuella ändringar i den tas bort om filen öppnas i en senare version av Excel. Läs mer: https://go.microsoft.com/fwlink/?linkid=870924
Kommentar:
    Nedmontering tunnelväxthus, skörd, plansiloplast. Föredrag, visa redskap mm.</t>
      </text>
    </comment>
  </commentList>
</comments>
</file>

<file path=xl/sharedStrings.xml><?xml version="1.0" encoding="utf-8"?>
<sst xmlns="http://schemas.openxmlformats.org/spreadsheetml/2006/main" count="372" uniqueCount="204">
  <si>
    <t>Juni</t>
  </si>
  <si>
    <t>Juli</t>
  </si>
  <si>
    <t>Augusti</t>
  </si>
  <si>
    <t>Arbetsmoment</t>
  </si>
  <si>
    <t>Bevattning</t>
  </si>
  <si>
    <t>Bredgrepa</t>
  </si>
  <si>
    <t>Kratta efter bredgrep</t>
  </si>
  <si>
    <t>Kompostera ca 5-6 skottkärror</t>
  </si>
  <si>
    <t>TP Mangold</t>
  </si>
  <si>
    <t>Binda upp tomater</t>
  </si>
  <si>
    <t>Jang kalibrering</t>
  </si>
  <si>
    <t>DS ärtor + näta</t>
  </si>
  <si>
    <t>Så sallat, Batavia + Salanova</t>
  </si>
  <si>
    <t>Möte FK</t>
  </si>
  <si>
    <t>Admin</t>
  </si>
  <si>
    <t>Plocka fram/undan</t>
  </si>
  <si>
    <t>Transport, hämta material</t>
  </si>
  <si>
    <t>Så fänkål</t>
  </si>
  <si>
    <t>Walkabout</t>
  </si>
  <si>
    <t>Binda upp och gödsla tomater</t>
  </si>
  <si>
    <t>Montera verktyg</t>
  </si>
  <si>
    <t>Ogräsrensning</t>
  </si>
  <si>
    <t>Kommunikation, Instagram</t>
  </si>
  <si>
    <t>Så krasse, ringblommor</t>
  </si>
  <si>
    <t>Intro praktikant Agnes</t>
  </si>
  <si>
    <t>Trädgårdspodd med Tony</t>
  </si>
  <si>
    <t>Plansiloplast</t>
  </si>
  <si>
    <t>TP Tomatillos</t>
  </si>
  <si>
    <t>Insektsnät, sallat + broccoli</t>
  </si>
  <si>
    <t>Testa Jang för betor, morot, koriander</t>
  </si>
  <si>
    <t>Kapa armeringsjärn</t>
  </si>
  <si>
    <t>Tanka traktor</t>
  </si>
  <si>
    <t>Rotorharva 4 bäddar</t>
  </si>
  <si>
    <t>Anlägga bäddar</t>
  </si>
  <si>
    <t>Sådd, utplantering</t>
  </si>
  <si>
    <t>Skötsel</t>
  </si>
  <si>
    <t>Organisering av verktyg mm</t>
  </si>
  <si>
    <t>Antal arbetsdagar</t>
  </si>
  <si>
    <t>Total tid</t>
  </si>
  <si>
    <t>Inköp</t>
  </si>
  <si>
    <t>Montera bevattningssystem</t>
  </si>
  <si>
    <t>Brassica: Mosa larver</t>
  </si>
  <si>
    <t>Så störbönor</t>
  </si>
  <si>
    <t>TP Persilja</t>
  </si>
  <si>
    <t>TP Basilika hos tomat Matina</t>
  </si>
  <si>
    <t>Ensilage på 8 bäddar</t>
  </si>
  <si>
    <t>TP Squash</t>
  </si>
  <si>
    <t>Montera tunnelväxthus</t>
  </si>
  <si>
    <t>Bygga pack- och tvättstation</t>
  </si>
  <si>
    <t>Turex-besprutning</t>
  </si>
  <si>
    <t>Fiberduk, ta fram 2x21 m</t>
  </si>
  <si>
    <t>Sandsäckar</t>
  </si>
  <si>
    <t>TP paprika</t>
  </si>
  <si>
    <t>Tillverka klamrar</t>
  </si>
  <si>
    <t>TP sallat</t>
  </si>
  <si>
    <t>Skörda</t>
  </si>
  <si>
    <t>TP indiankrasse, buskkrasse, ringblomma</t>
  </si>
  <si>
    <t>Presentation av Modellodlingen</t>
  </si>
  <si>
    <t>Så rödbetor, basilika, sallat</t>
  </si>
  <si>
    <t>Montera plantskola i tunnel 2</t>
  </si>
  <si>
    <t>Montera störar till störbönor</t>
  </si>
  <si>
    <t>TP störbönor</t>
  </si>
  <si>
    <t>Planera överlämnande till praktikant Agnes</t>
  </si>
  <si>
    <t>Mäta upp nya bäddar</t>
  </si>
  <si>
    <t>Plöja</t>
  </si>
  <si>
    <t>Färskvatten, felsöka, spola filter mm</t>
  </si>
  <si>
    <t>Semesteröverlämning till praktikant Agnes</t>
  </si>
  <si>
    <t>17-28 juni</t>
  </si>
  <si>
    <t>Ärtor: Montera stöd och snören</t>
  </si>
  <si>
    <t>Gurka: Binda upp</t>
  </si>
  <si>
    <t>Tunnelväxthus, lufta</t>
  </si>
  <si>
    <t>Avtackning Agnes</t>
  </si>
  <si>
    <t>Fiberduk, lägga ut/placera om</t>
  </si>
  <si>
    <t>Tomater: Städa växthus</t>
  </si>
  <si>
    <t>TP rödbetor</t>
  </si>
  <si>
    <t>0025:50</t>
  </si>
  <si>
    <t>Bygga kompost</t>
  </si>
  <si>
    <t>TP Basilika hos gurka tunnel 2</t>
  </si>
  <si>
    <t>000:18:37</t>
  </si>
  <si>
    <t>Bladgödsling tunnel 2</t>
  </si>
  <si>
    <t>Kommunikation, skördebrev</t>
  </si>
  <si>
    <t>Städa undan</t>
  </si>
  <si>
    <t>Slåttra</t>
  </si>
  <si>
    <t>Störbönor: Binda upp</t>
  </si>
  <si>
    <t>TP koriander</t>
  </si>
  <si>
    <t>Så Red Russian 10 rader</t>
  </si>
  <si>
    <t>Tomater: Gödsling med Algomin</t>
  </si>
  <si>
    <t>Skörda sallat</t>
  </si>
  <si>
    <t>Kalibrera våg för 30 kg</t>
  </si>
  <si>
    <t>Vaccinering, företagshälsovård</t>
  </si>
  <si>
    <t>September</t>
  </si>
  <si>
    <t>Paprika, chili, gurka: Gödsling med Algomin</t>
  </si>
  <si>
    <t>Så sallat, kålrabbi, pak choi</t>
  </si>
  <si>
    <t>TP Pak choi</t>
  </si>
  <si>
    <t>Preparera bädd för omplantering</t>
  </si>
  <si>
    <t>Tjänsteresa Oslo Urban Lantbruk</t>
  </si>
  <si>
    <t>Tomater: Klippa bort gråmögel</t>
  </si>
  <si>
    <t>Tomatillos: Binda upp</t>
  </si>
  <si>
    <t>Öppen Gård</t>
  </si>
  <si>
    <t>Återställa fiberduk, plansiloplast, tunnel efter storm</t>
  </si>
  <si>
    <t>Möte, Market Garden VGR</t>
  </si>
  <si>
    <t>TP kålrabbi</t>
  </si>
  <si>
    <t>Tunnelväxthus, nedmontering</t>
  </si>
  <si>
    <t>Skörda vintersquash</t>
  </si>
  <si>
    <t>Oktober</t>
  </si>
  <si>
    <t>Vinnova skolmats-projekt</t>
  </si>
  <si>
    <t>APT</t>
  </si>
  <si>
    <t>01:06.00</t>
  </si>
  <si>
    <t>00:16.00</t>
  </si>
  <si>
    <t>Nedmontering av bevattningssystem</t>
  </si>
  <si>
    <t>Vinterförbereda bäddar</t>
  </si>
  <si>
    <t>Tvätta pluggbrätten</t>
  </si>
  <si>
    <t>Besök hos Hammarkulleskolan</t>
  </si>
  <si>
    <t>Öppen föreläsning, KRAV</t>
  </si>
  <si>
    <t>Tvätta MyPex</t>
  </si>
  <si>
    <t>Tomater: Riva ner och kompostera</t>
  </si>
  <si>
    <t>Tvätta s/v växthusplast</t>
  </si>
  <si>
    <t>November</t>
  </si>
  <si>
    <t>Leverera till Burgården</t>
  </si>
  <si>
    <t>Stormöte, FK</t>
  </si>
  <si>
    <t>Verksamhetsdag</t>
  </si>
  <si>
    <t xml:space="preserve">Market Gardener utbildning </t>
  </si>
  <si>
    <t>Praktikant, 1x6 v</t>
  </si>
  <si>
    <t>Praktikant, 1x4 v</t>
  </si>
  <si>
    <t>Ärtor</t>
  </si>
  <si>
    <t>Ärtor, packa</t>
  </si>
  <si>
    <t>Tomater</t>
  </si>
  <si>
    <t>Tomater, packa</t>
  </si>
  <si>
    <t>Bönor</t>
  </si>
  <si>
    <t>Bönor, packa</t>
  </si>
  <si>
    <t>Salladslök</t>
  </si>
  <si>
    <t>Salladslök, packa</t>
  </si>
  <si>
    <t>Squash</t>
  </si>
  <si>
    <t>Sallat</t>
  </si>
  <si>
    <t>Blommor</t>
  </si>
  <si>
    <t>Mangold</t>
  </si>
  <si>
    <t>Grönkål</t>
  </si>
  <si>
    <t>Broccoli</t>
  </si>
  <si>
    <t>4 andelar, packa</t>
  </si>
  <si>
    <t>Tomater: Binda upp</t>
  </si>
  <si>
    <t>Mangold: Blada av</t>
  </si>
  <si>
    <t>Sallat: rensa ut mögliga huvud</t>
  </si>
  <si>
    <t>Kål: Blada av</t>
  </si>
  <si>
    <t>Gurkväxter: Bladgödsling</t>
  </si>
  <si>
    <t>Tomatillo och paprika: Bladgödsling, 1/2 bädd</t>
  </si>
  <si>
    <t>Purjolök</t>
  </si>
  <si>
    <t>Kålrabbi</t>
  </si>
  <si>
    <t>Gurkor</t>
  </si>
  <si>
    <t>Squash, tromboncino, gurka</t>
  </si>
  <si>
    <t>Ruccola, red russian, golden o purple frills</t>
  </si>
  <si>
    <t>Tomatillos</t>
  </si>
  <si>
    <t>Svartkål</t>
  </si>
  <si>
    <t>Mangold, svartkål, grönkål</t>
  </si>
  <si>
    <t>Koriander, persilja, sallat</t>
  </si>
  <si>
    <t>Koriander, persilja</t>
  </si>
  <si>
    <t>Fänkål, rädisor</t>
  </si>
  <si>
    <t>Fänkål</t>
  </si>
  <si>
    <t>Rödbetor, gulbetor</t>
  </si>
  <si>
    <t>Kålrabbi, rödbetor, gulbetor</t>
  </si>
  <si>
    <t>Morötter</t>
  </si>
  <si>
    <t>Infrastruktur, verktyg</t>
  </si>
  <si>
    <t>Ruccola, golden o purple frills</t>
  </si>
  <si>
    <t>Red russian, golden o purple frills</t>
  </si>
  <si>
    <t>Spenat</t>
  </si>
  <si>
    <t>Koriander, persilja, dill</t>
  </si>
  <si>
    <t>Sallat, persilja, koriander, mangold, svartkål</t>
  </si>
  <si>
    <t>Pak choi</t>
  </si>
  <si>
    <t>Polkabetor, gulbetor</t>
  </si>
  <si>
    <t>Majrova</t>
  </si>
  <si>
    <t>Daikon</t>
  </si>
  <si>
    <t>Chili</t>
  </si>
  <si>
    <t>Projektadmin, möten, presentation</t>
  </si>
  <si>
    <t>Skörd och packning</t>
  </si>
  <si>
    <t>Skörda, packa</t>
  </si>
  <si>
    <t>Toggle 2019</t>
  </si>
  <si>
    <t>[h:m:s]</t>
  </si>
  <si>
    <t>Total tid, flexregistrering</t>
  </si>
  <si>
    <t>Jan</t>
  </si>
  <si>
    <t>Feb</t>
  </si>
  <si>
    <t>Mar</t>
  </si>
  <si>
    <t>Apr</t>
  </si>
  <si>
    <t>Maj</t>
  </si>
  <si>
    <t>Sjukskriven 3 dagar för armbåge ur led</t>
  </si>
  <si>
    <t>Sjukskriven 10 dagar för armbåge ur led</t>
  </si>
  <si>
    <t>Jun</t>
  </si>
  <si>
    <t>Jul</t>
  </si>
  <si>
    <t>Semester 8 dagar</t>
  </si>
  <si>
    <t>Aug</t>
  </si>
  <si>
    <t>Semester 2 dagar</t>
  </si>
  <si>
    <t>Sep</t>
  </si>
  <si>
    <t>Okt</t>
  </si>
  <si>
    <t>Nov</t>
  </si>
  <si>
    <t>Dec</t>
  </si>
  <si>
    <t>Total tid, Toggle</t>
  </si>
  <si>
    <t>5-31 aug, semester i 3 dagar</t>
  </si>
  <si>
    <t>1-19 juli, semester i 8 dagar</t>
  </si>
  <si>
    <t>1-30e sep</t>
  </si>
  <si>
    <t>1-31e okt</t>
  </si>
  <si>
    <t>1-15e nov</t>
  </si>
  <si>
    <t>December</t>
  </si>
  <si>
    <t>16-19e dec</t>
  </si>
  <si>
    <t>Flexledig 3 dagar</t>
  </si>
  <si>
    <t>17 juni-31 dec</t>
  </si>
  <si>
    <t>Modellodlingen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</si>
</sst>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8"/>
      <color theme="1"/>
      <name val="Calibri"/>
      <family val="2"/>
      <scheme val="minor"/>
    </font>
    <font>
      <b/>
      <sz val="13"/>
      <color theme="1"/>
      <name val="Calibri"/>
      <family val="2"/>
      <scheme val="minor"/>
    </font>
    <font>
      <b/>
      <i/>
      <sz val="11"/>
      <color theme="1"/>
      <name val="Calibri"/>
      <family val="2"/>
      <scheme val="minor"/>
    </font>
    <font>
      <sz val="9"/>
      <color indexed="81"/>
      <name val="Tahoma"/>
      <charset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21" fontId="0" fillId="0" borderId="0" xfId="0" applyNumberFormat="1"/>
    <xf numFmtId="0" fontId="1" fillId="0" borderId="0" xfId="0" applyFont="1"/>
    <xf numFmtId="46" fontId="1" fillId="0" borderId="0" xfId="0" applyNumberFormat="1" applyFont="1"/>
    <xf numFmtId="0" fontId="0" fillId="0" borderId="0" xfId="0" applyFont="1"/>
    <xf numFmtId="20" fontId="0" fillId="0" borderId="0" xfId="0" applyNumberFormat="1"/>
    <xf numFmtId="46" fontId="0" fillId="0" borderId="0" xfId="0" applyNumberFormat="1"/>
    <xf numFmtId="46" fontId="0" fillId="0" borderId="0" xfId="0" applyNumberFormat="1" applyFont="1"/>
    <xf numFmtId="9" fontId="0" fillId="0" borderId="0" xfId="0" applyNumberFormat="1"/>
    <xf numFmtId="16" fontId="0" fillId="0" borderId="0" xfId="0" applyNumberFormat="1" applyFont="1"/>
    <xf numFmtId="0" fontId="2" fillId="0" borderId="0" xfId="0" applyFont="1"/>
    <xf numFmtId="0" fontId="3" fillId="0" borderId="0" xfId="0" applyFont="1"/>
    <xf numFmtId="0" fontId="0" fillId="0" borderId="1" xfId="0" applyBorder="1"/>
    <xf numFmtId="0" fontId="1" fillId="0" borderId="1" xfId="0" applyFont="1" applyBorder="1"/>
    <xf numFmtId="0" fontId="4" fillId="0" borderId="0" xfId="0" applyFont="1"/>
    <xf numFmtId="46"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ap="rnd">
              <a:solidFill>
                <a:schemeClr val="accent1"/>
              </a:solidFill>
              <a:round/>
            </a:ln>
            <a:effectLst/>
          </c:spPr>
          <c:marker>
            <c:symbol val="none"/>
          </c:marker>
          <c:cat>
            <c:strRef>
              <c:f>'2019 Sammanställning'!$A$24:$A$35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'2019 Sammanställning'!$B$24:$B$35</c:f>
              <c:numCache>
                <c:formatCode>[h]:mm:ss</c:formatCode>
                <c:ptCount val="12"/>
                <c:pt idx="0">
                  <c:v>4.8972222222222221</c:v>
                </c:pt>
                <c:pt idx="1">
                  <c:v>5.5652777777777773</c:v>
                </c:pt>
                <c:pt idx="2">
                  <c:v>5.1715277777777775</c:v>
                </c:pt>
                <c:pt idx="3">
                  <c:v>2.6979166666666665</c:v>
                </c:pt>
                <c:pt idx="4">
                  <c:v>4.978472222222222</c:v>
                </c:pt>
                <c:pt idx="5">
                  <c:v>5.9097222222222223</c:v>
                </c:pt>
                <c:pt idx="6">
                  <c:v>5.2979166666666666</c:v>
                </c:pt>
                <c:pt idx="7">
                  <c:v>6.4326388888888886</c:v>
                </c:pt>
                <c:pt idx="8">
                  <c:v>6.2541666666666664</c:v>
                </c:pt>
                <c:pt idx="9">
                  <c:v>5.655555555555555</c:v>
                </c:pt>
                <c:pt idx="10">
                  <c:v>2.1888888888888887</c:v>
                </c:pt>
                <c:pt idx="11">
                  <c:v>1.1423611111111112</c:v>
                </c:pt>
              </c:numCache>
            </c:numRef>
          </c:val>
          <c:smooth val="0"/>
          <c:extLst>
            <c:ext xmlns:c16="http://schemas.microsoft.com/office/drawing/2014/chart" uri="{C3380CC4-5D6E-409C-BE32-E72D297353CC}">
              <c16:uniqueId val="{00000000-8D76-4E45-92FA-EF538C1E521F}"/>
            </c:ext>
          </c:extLst>
        </c:ser>
        <c:dLbls>
          <c:showLegendKey val="0"/>
          <c:showVal val="0"/>
          <c:showCatName val="0"/>
          <c:showSerName val="0"/>
          <c:showPercent val="0"/>
          <c:showBubbleSize val="0"/>
        </c:dLbls>
        <c:smooth val="0"/>
        <c:axId val="443300184"/>
        <c:axId val="443305104"/>
      </c:lineChart>
      <c:catAx>
        <c:axId val="44330018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Månad</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v-SE"/>
          </a:p>
        </c:txPr>
        <c:crossAx val="443305104"/>
        <c:crosses val="autoZero"/>
        <c:auto val="1"/>
        <c:lblAlgn val="ctr"/>
        <c:lblOffset val="100"/>
        <c:noMultiLvlLbl val="0"/>
      </c:catAx>
      <c:valAx>
        <c:axId val="443305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Arbetstimmar</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sv-SE"/>
            </a:p>
          </c:txPr>
        </c:title>
        <c:numFmt formatCode="[h]:mm:ss"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3300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476250</xdr:colOff>
      <xdr:row>1</xdr:row>
      <xdr:rowOff>0</xdr:rowOff>
    </xdr:from>
    <xdr:to>
      <xdr:col>8</xdr:col>
      <xdr:colOff>466725</xdr:colOff>
      <xdr:row>42</xdr:row>
      <xdr:rowOff>9525</xdr:rowOff>
    </xdr:to>
    <xdr:sp macro="" textlink="">
      <xdr:nvSpPr>
        <xdr:cNvPr id="2" name="textruta 1">
          <a:extLst>
            <a:ext uri="{FF2B5EF4-FFF2-40B4-BE49-F238E27FC236}">
              <a16:creationId xmlns:a16="http://schemas.microsoft.com/office/drawing/2014/main" id="{3379757F-3348-424D-A2C1-607328EDD3AF}"/>
            </a:ext>
          </a:extLst>
        </xdr:cNvPr>
        <xdr:cNvSpPr txBox="1"/>
      </xdr:nvSpPr>
      <xdr:spPr>
        <a:xfrm>
          <a:off x="476250" y="190500"/>
          <a:ext cx="4867275" cy="7820025"/>
        </a:xfrm>
        <a:prstGeom prst="rect">
          <a:avLst/>
        </a:prstGeom>
        <a:solidFill>
          <a:schemeClr val="lt1"/>
        </a:solidFill>
        <a:ln w="5715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sv-SE" sz="1100" i="1"/>
            <a:t>Göteborg den 26e feb 2020</a:t>
          </a:r>
        </a:p>
        <a:p>
          <a:endParaRPr lang="sv-SE" sz="1100"/>
        </a:p>
        <a:p>
          <a:r>
            <a:rPr lang="sv-SE" sz="1100" b="1" i="0"/>
            <a:t>Hej!</a:t>
          </a:r>
        </a:p>
        <a:p>
          <a:endParaRPr lang="sv-SE" sz="1100"/>
        </a:p>
        <a:p>
          <a:r>
            <a:rPr lang="sv-SE" sz="1100"/>
            <a:t>I följande kalkylblad finner du en</a:t>
          </a:r>
          <a:r>
            <a:rPr lang="sv-SE" sz="1100" baseline="0"/>
            <a:t> sammanställning av hur mycket tid jag lagt per arbetsmoment i Modellodlingen under 2019, loggat med appen Toggle </a:t>
          </a:r>
          <a:r>
            <a:rPr lang="sv-SE" sz="1100" baseline="0">
              <a:solidFill>
                <a:schemeClr val="dk1"/>
              </a:solidFill>
              <a:effectLst/>
              <a:latin typeface="+mn-lt"/>
              <a:ea typeface="+mn-ea"/>
              <a:cs typeface="+mn-cs"/>
            </a:rPr>
            <a:t>från den 17e juni till 31 december.</a:t>
          </a:r>
          <a:endParaRPr lang="sv-SE" sz="1100" baseline="0"/>
        </a:p>
        <a:p>
          <a:endParaRPr lang="sv-SE" sz="1100" baseline="0"/>
        </a:p>
        <a:p>
          <a:r>
            <a:rPr lang="sv-SE" sz="1100" baseline="0"/>
            <a:t>"2019 Sammanställning" ger en helhetsbild av året med tidsrapportering dels från Toggle, dels från kommunens flextidsrapportering. Därför syns även arbetet under årets första månader, dock bara som rena arbetstimmar, ej specificerat per arbetsmoment. </a:t>
          </a:r>
        </a:p>
        <a:p>
          <a:endParaRPr lang="sv-SE" sz="1100" baseline="0"/>
        </a:p>
        <a:p>
          <a:r>
            <a:rPr lang="sv-SE" sz="1100" baseline="0"/>
            <a:t>Följande blad, ett per månad, visar samtliga loggade </a:t>
          </a:r>
          <a:r>
            <a:rPr lang="sv-SE" sz="1100" baseline="0">
              <a:solidFill>
                <a:schemeClr val="dk1"/>
              </a:solidFill>
              <a:latin typeface="+mn-lt"/>
              <a:ea typeface="+mn-ea"/>
              <a:cs typeface="+mn-cs"/>
            </a:rPr>
            <a:t>arbetsmoment uppdelat i kategorier: </a:t>
          </a:r>
          <a:br>
            <a:rPr lang="sv-SE" sz="1100" baseline="0">
              <a:solidFill>
                <a:schemeClr val="dk1"/>
              </a:solidFill>
              <a:latin typeface="+mn-lt"/>
              <a:ea typeface="+mn-ea"/>
              <a:cs typeface="+mn-cs"/>
            </a:rPr>
          </a:br>
          <a:r>
            <a:rPr lang="sv-SE" sz="1100" baseline="0">
              <a:solidFill>
                <a:schemeClr val="dk1"/>
              </a:solidFill>
              <a:latin typeface="+mn-lt"/>
              <a:ea typeface="+mn-ea"/>
              <a:cs typeface="+mn-cs"/>
            </a:rPr>
            <a:t>- Anlägga bäddar </a:t>
          </a:r>
          <a:br>
            <a:rPr lang="sv-SE" sz="1100" baseline="0">
              <a:solidFill>
                <a:schemeClr val="dk1"/>
              </a:solidFill>
              <a:latin typeface="+mn-lt"/>
              <a:ea typeface="+mn-ea"/>
              <a:cs typeface="+mn-cs"/>
            </a:rPr>
          </a:br>
          <a:r>
            <a:rPr lang="sv-SE" sz="1100" baseline="0">
              <a:solidFill>
                <a:schemeClr val="dk1"/>
              </a:solidFill>
              <a:latin typeface="+mn-lt"/>
              <a:ea typeface="+mn-ea"/>
              <a:cs typeface="+mn-cs"/>
            </a:rPr>
            <a:t>- Sådd, utplantering </a:t>
          </a:r>
          <a:br>
            <a:rPr lang="sv-SE" sz="1100" baseline="0">
              <a:solidFill>
                <a:schemeClr val="dk1"/>
              </a:solidFill>
              <a:latin typeface="+mn-lt"/>
              <a:ea typeface="+mn-ea"/>
              <a:cs typeface="+mn-cs"/>
            </a:rPr>
          </a:br>
          <a:r>
            <a:rPr lang="sv-SE" sz="1100" baseline="0">
              <a:solidFill>
                <a:schemeClr val="dk1"/>
              </a:solidFill>
              <a:latin typeface="+mn-lt"/>
              <a:ea typeface="+mn-ea"/>
              <a:cs typeface="+mn-cs"/>
            </a:rPr>
            <a:t>- Skötsel</a:t>
          </a:r>
          <a:br>
            <a:rPr lang="sv-SE" sz="1100" baseline="0">
              <a:solidFill>
                <a:schemeClr val="dk1"/>
              </a:solidFill>
              <a:latin typeface="+mn-lt"/>
              <a:ea typeface="+mn-ea"/>
              <a:cs typeface="+mn-cs"/>
            </a:rPr>
          </a:br>
          <a:r>
            <a:rPr lang="sv-SE" sz="1100" baseline="0">
              <a:solidFill>
                <a:schemeClr val="dk1"/>
              </a:solidFill>
              <a:latin typeface="+mn-lt"/>
              <a:ea typeface="+mn-ea"/>
              <a:cs typeface="+mn-cs"/>
            </a:rPr>
            <a:t>- Infrastruktur, verktyg </a:t>
          </a:r>
          <a:br>
            <a:rPr lang="sv-SE" sz="1100" baseline="0">
              <a:solidFill>
                <a:schemeClr val="dk1"/>
              </a:solidFill>
              <a:latin typeface="+mn-lt"/>
              <a:ea typeface="+mn-ea"/>
              <a:cs typeface="+mn-cs"/>
            </a:rPr>
          </a:br>
          <a:r>
            <a:rPr lang="sv-SE" sz="1100" baseline="0">
              <a:solidFill>
                <a:schemeClr val="dk1"/>
              </a:solidFill>
              <a:latin typeface="+mn-lt"/>
              <a:ea typeface="+mn-ea"/>
              <a:cs typeface="+mn-cs"/>
            </a:rPr>
            <a:t>- Skörd och packning - </a:t>
          </a:r>
          <a:r>
            <a:rPr lang="sv-SE" sz="1100" i="1" baseline="0">
              <a:solidFill>
                <a:schemeClr val="dk1"/>
              </a:solidFill>
              <a:latin typeface="+mn-lt"/>
              <a:ea typeface="+mn-ea"/>
              <a:cs typeface="+mn-cs"/>
            </a:rPr>
            <a:t>Tiderna loggade per grönsak innefattar skörd och ev sköljning.</a:t>
          </a:r>
          <a:br>
            <a:rPr lang="sv-SE" sz="1100" i="1" baseline="0">
              <a:solidFill>
                <a:schemeClr val="dk1"/>
              </a:solidFill>
              <a:latin typeface="+mn-lt"/>
              <a:ea typeface="+mn-ea"/>
              <a:cs typeface="+mn-cs"/>
            </a:rPr>
          </a:br>
          <a:r>
            <a:rPr lang="sv-SE" sz="1100" i="1" baseline="0">
              <a:solidFill>
                <a:schemeClr val="dk1"/>
              </a:solidFill>
              <a:latin typeface="+mn-lt"/>
              <a:ea typeface="+mn-ea"/>
              <a:cs typeface="+mn-cs"/>
            </a:rPr>
            <a:t>- </a:t>
          </a:r>
          <a:r>
            <a:rPr lang="sv-SE" sz="1100" baseline="0">
              <a:solidFill>
                <a:schemeClr val="dk1"/>
              </a:solidFill>
              <a:latin typeface="+mn-lt"/>
              <a:ea typeface="+mn-ea"/>
              <a:cs typeface="+mn-cs"/>
            </a:rPr>
            <a:t>Projektadmin, möten, presentation </a:t>
          </a:r>
        </a:p>
        <a:p>
          <a:endParaRPr lang="sv-SE" sz="1100" baseline="0"/>
        </a:p>
        <a:p>
          <a:r>
            <a:rPr lang="sv-SE" sz="1100"/>
            <a:t>Jag är väldigt intresserad av</a:t>
          </a:r>
          <a:r>
            <a:rPr lang="sv-SE" sz="1100" baseline="0"/>
            <a:t> att föra denna typ av statistik för att vi som yrkesgrupp ska skapa ett tydligare underlag kring vår arbetstid, för att dela med varandra och för att kunna utvärdera och förbättra vårt eget arbete. Jag har valt kategorier/benämningar allteftersom nya arbetsuppgifter har uppstått, och kommer att fortsätta att logga tider då Modellodlingen som projekt pågår, </a:t>
          </a:r>
          <a:r>
            <a:rPr lang="sv-SE" sz="1100" baseline="0">
              <a:solidFill>
                <a:schemeClr val="dk1"/>
              </a:solidFill>
              <a:effectLst/>
              <a:latin typeface="+mn-lt"/>
              <a:ea typeface="+mn-ea"/>
              <a:cs typeface="+mn-cs"/>
            </a:rPr>
            <a:t>dvs 2020 och 2021</a:t>
          </a:r>
          <a:r>
            <a:rPr lang="sv-SE" sz="1100" baseline="0"/>
            <a:t>.</a:t>
          </a:r>
        </a:p>
        <a:p>
          <a:endParaRPr lang="sv-SE" sz="1100" baseline="0"/>
        </a:p>
        <a:p>
          <a:r>
            <a:rPr lang="sv-SE" sz="1100" baseline="0"/>
            <a:t>Jag har inte inkluderat datum/arbetsmoment, men denna info finns tillgänglig via separata listor från Toggle i PDF-format.</a:t>
          </a:r>
        </a:p>
        <a:p>
          <a:endParaRPr lang="sv-SE" sz="1100" baseline="0"/>
        </a:p>
        <a:p>
          <a:r>
            <a:rPr lang="sv-SE" sz="1100" baseline="0"/>
            <a:t>Jag hoppas att ni kan dra nytta av denna statistik och ser gärna att vi samarbetar kring ett ännu tydligare upplägg. Datan är fri att användas som referens, underlag, inspiration etc.</a:t>
          </a:r>
        </a:p>
        <a:p>
          <a:endParaRPr lang="sv-SE" sz="1100" baseline="0"/>
        </a:p>
        <a:p>
          <a:r>
            <a:rPr lang="sv-SE" sz="1100" baseline="0"/>
            <a:t>Farm on!</a:t>
          </a:r>
        </a:p>
        <a:p>
          <a:endParaRPr lang="sv-SE" sz="1100" baseline="0"/>
        </a:p>
        <a:p>
          <a:r>
            <a:rPr lang="sv-SE" sz="1100" b="1" i="1" baseline="0"/>
            <a:t>Klara Hansson</a:t>
          </a:r>
          <a:r>
            <a:rPr lang="sv-SE" sz="1100" baseline="0"/>
            <a:t>, </a:t>
          </a:r>
        </a:p>
        <a:p>
          <a:r>
            <a:rPr lang="sv-SE" sz="1100" baseline="0"/>
            <a:t>Stadsbonde och projektledare på Modellodlingen, </a:t>
          </a:r>
        </a:p>
        <a:p>
          <a:r>
            <a:rPr lang="sv-SE" sz="1100" baseline="0"/>
            <a:t>en fallstudie inom projektet SATURN </a:t>
          </a:r>
        </a:p>
        <a:p>
          <a:r>
            <a:rPr lang="sv-SE" sz="1100" baseline="0"/>
            <a:t>med finansiering från Climate-KIC.</a:t>
          </a:r>
        </a:p>
        <a:p>
          <a:endParaRPr lang="sv-SE" sz="1100" baseline="0"/>
        </a:p>
        <a:p>
          <a:r>
            <a:rPr lang="sv-SE" sz="1100" baseline="0"/>
            <a:t>Fastighetskontoret, Göteborgs Stad </a:t>
          </a:r>
          <a:endParaRPr lang="sv-SE" sz="1100"/>
        </a:p>
      </xdr:txBody>
    </xdr:sp>
    <xdr:clientData/>
  </xdr:twoCellAnchor>
  <xdr:twoCellAnchor editAs="oneCell">
    <xdr:from>
      <xdr:col>6</xdr:col>
      <xdr:colOff>565894</xdr:colOff>
      <xdr:row>36</xdr:row>
      <xdr:rowOff>100328</xdr:rowOff>
    </xdr:from>
    <xdr:to>
      <xdr:col>7</xdr:col>
      <xdr:colOff>332256</xdr:colOff>
      <xdr:row>38</xdr:row>
      <xdr:rowOff>40825</xdr:rowOff>
    </xdr:to>
    <xdr:pic>
      <xdr:nvPicPr>
        <xdr:cNvPr id="3" name="Bildobjekt 2">
          <a:extLst>
            <a:ext uri="{FF2B5EF4-FFF2-40B4-BE49-F238E27FC236}">
              <a16:creationId xmlns:a16="http://schemas.microsoft.com/office/drawing/2014/main" id="{EC4AD185-22E2-4A11-A071-19642DA42AA8}"/>
            </a:ext>
          </a:extLst>
        </xdr:cNvPr>
        <xdr:cNvPicPr>
          <a:picLocks noChangeAspect="1"/>
        </xdr:cNvPicPr>
      </xdr:nvPicPr>
      <xdr:blipFill>
        <a:blip xmlns:r="http://schemas.openxmlformats.org/officeDocument/2006/relationships" r:embed="rId1"/>
        <a:stretch>
          <a:fillRect/>
        </a:stretch>
      </xdr:blipFill>
      <xdr:spPr>
        <a:xfrm>
          <a:off x="4223494" y="6958328"/>
          <a:ext cx="375962" cy="321497"/>
        </a:xfrm>
        <a:prstGeom prst="rect">
          <a:avLst/>
        </a:prstGeom>
      </xdr:spPr>
    </xdr:pic>
    <xdr:clientData/>
  </xdr:twoCellAnchor>
  <xdr:twoCellAnchor editAs="oneCell">
    <xdr:from>
      <xdr:col>6</xdr:col>
      <xdr:colOff>545666</xdr:colOff>
      <xdr:row>38</xdr:row>
      <xdr:rowOff>179963</xdr:rowOff>
    </xdr:from>
    <xdr:to>
      <xdr:col>8</xdr:col>
      <xdr:colOff>224401</xdr:colOff>
      <xdr:row>40</xdr:row>
      <xdr:rowOff>139718</xdr:rowOff>
    </xdr:to>
    <xdr:pic>
      <xdr:nvPicPr>
        <xdr:cNvPr id="4" name="Bildobjekt 3">
          <a:extLst>
            <a:ext uri="{FF2B5EF4-FFF2-40B4-BE49-F238E27FC236}">
              <a16:creationId xmlns:a16="http://schemas.microsoft.com/office/drawing/2014/main" id="{64D19B90-2368-458A-8653-F9481E5CE3D3}"/>
            </a:ext>
          </a:extLst>
        </xdr:cNvPr>
        <xdr:cNvPicPr>
          <a:picLocks noChangeAspect="1"/>
        </xdr:cNvPicPr>
      </xdr:nvPicPr>
      <xdr:blipFill>
        <a:blip xmlns:r="http://schemas.openxmlformats.org/officeDocument/2006/relationships" r:embed="rId2"/>
        <a:stretch>
          <a:fillRect/>
        </a:stretch>
      </xdr:blipFill>
      <xdr:spPr>
        <a:xfrm>
          <a:off x="4203266" y="7418963"/>
          <a:ext cx="897935" cy="340755"/>
        </a:xfrm>
        <a:prstGeom prst="rect">
          <a:avLst/>
        </a:prstGeom>
      </xdr:spPr>
    </xdr:pic>
    <xdr:clientData/>
  </xdr:twoCellAnchor>
  <xdr:twoCellAnchor editAs="oneCell">
    <xdr:from>
      <xdr:col>6</xdr:col>
      <xdr:colOff>476249</xdr:colOff>
      <xdr:row>34</xdr:row>
      <xdr:rowOff>50064</xdr:rowOff>
    </xdr:from>
    <xdr:to>
      <xdr:col>8</xdr:col>
      <xdr:colOff>54348</xdr:colOff>
      <xdr:row>36</xdr:row>
      <xdr:rowOff>51457</xdr:rowOff>
    </xdr:to>
    <xdr:pic>
      <xdr:nvPicPr>
        <xdr:cNvPr id="5" name="Bildobjekt 4" descr="Bildresultat för logga göteborg stad">
          <a:extLst>
            <a:ext uri="{FF2B5EF4-FFF2-40B4-BE49-F238E27FC236}">
              <a16:creationId xmlns:a16="http://schemas.microsoft.com/office/drawing/2014/main" id="{5917C7A1-9D5E-4EA3-9FEA-5C0D53AF774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49" y="6527064"/>
          <a:ext cx="797299" cy="382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352985</xdr:colOff>
      <xdr:row>35</xdr:row>
      <xdr:rowOff>57150</xdr:rowOff>
    </xdr:from>
    <xdr:to>
      <xdr:col>5</xdr:col>
      <xdr:colOff>341779</xdr:colOff>
      <xdr:row>49</xdr:row>
      <xdr:rowOff>133350</xdr:rowOff>
    </xdr:to>
    <xdr:graphicFrame macro="">
      <xdr:nvGraphicFramePr>
        <xdr:cNvPr id="5" name="Diagram 4">
          <a:extLst>
            <a:ext uri="{FF2B5EF4-FFF2-40B4-BE49-F238E27FC236}">
              <a16:creationId xmlns:a16="http://schemas.microsoft.com/office/drawing/2014/main" id="{6A3B4B0A-C026-4832-9289-AE6AA3942C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11206</xdr:colOff>
      <xdr:row>4</xdr:row>
      <xdr:rowOff>59903</xdr:rowOff>
    </xdr:from>
    <xdr:to>
      <xdr:col>6</xdr:col>
      <xdr:colOff>56029</xdr:colOff>
      <xdr:row>7</xdr:row>
      <xdr:rowOff>44188</xdr:rowOff>
    </xdr:to>
    <xdr:pic>
      <xdr:nvPicPr>
        <xdr:cNvPr id="2" name="Bildobjekt 1">
          <a:extLst>
            <a:ext uri="{FF2B5EF4-FFF2-40B4-BE49-F238E27FC236}">
              <a16:creationId xmlns:a16="http://schemas.microsoft.com/office/drawing/2014/main" id="{3345ADE0-BC76-4CFE-AB0C-68D060D925A9}"/>
            </a:ext>
          </a:extLst>
        </xdr:cNvPr>
        <xdr:cNvPicPr>
          <a:picLocks noChangeAspect="1"/>
        </xdr:cNvPicPr>
      </xdr:nvPicPr>
      <xdr:blipFill>
        <a:blip xmlns:r="http://schemas.openxmlformats.org/officeDocument/2006/relationships" r:embed="rId2"/>
        <a:stretch>
          <a:fillRect/>
        </a:stretch>
      </xdr:blipFill>
      <xdr:spPr>
        <a:xfrm>
          <a:off x="3888441" y="821903"/>
          <a:ext cx="649941" cy="555785"/>
        </a:xfrm>
        <a:prstGeom prst="rect">
          <a:avLst/>
        </a:prstGeom>
      </xdr:spPr>
    </xdr:pic>
    <xdr:clientData/>
  </xdr:twoCellAnchor>
  <xdr:twoCellAnchor editAs="oneCell">
    <xdr:from>
      <xdr:col>4</xdr:col>
      <xdr:colOff>358587</xdr:colOff>
      <xdr:row>8</xdr:row>
      <xdr:rowOff>11204</xdr:rowOff>
    </xdr:from>
    <xdr:to>
      <xdr:col>7</xdr:col>
      <xdr:colOff>286031</xdr:colOff>
      <xdr:row>11</xdr:row>
      <xdr:rowOff>28781</xdr:rowOff>
    </xdr:to>
    <xdr:pic>
      <xdr:nvPicPr>
        <xdr:cNvPr id="3" name="Bildobjekt 2">
          <a:extLst>
            <a:ext uri="{FF2B5EF4-FFF2-40B4-BE49-F238E27FC236}">
              <a16:creationId xmlns:a16="http://schemas.microsoft.com/office/drawing/2014/main" id="{4A40713F-9840-4AC9-B1C4-507B7B86BC21}"/>
            </a:ext>
          </a:extLst>
        </xdr:cNvPr>
        <xdr:cNvPicPr>
          <a:picLocks noChangeAspect="1"/>
        </xdr:cNvPicPr>
      </xdr:nvPicPr>
      <xdr:blipFill>
        <a:blip xmlns:r="http://schemas.openxmlformats.org/officeDocument/2006/relationships" r:embed="rId3"/>
        <a:stretch>
          <a:fillRect/>
        </a:stretch>
      </xdr:blipFill>
      <xdr:spPr>
        <a:xfrm>
          <a:off x="3821205" y="1535204"/>
          <a:ext cx="1552297" cy="589077"/>
        </a:xfrm>
        <a:prstGeom prst="rect">
          <a:avLst/>
        </a:prstGeom>
      </xdr:spPr>
    </xdr:pic>
    <xdr:clientData/>
  </xdr:twoCellAnchor>
  <xdr:twoCellAnchor editAs="oneCell">
    <xdr:from>
      <xdr:col>4</xdr:col>
      <xdr:colOff>257733</xdr:colOff>
      <xdr:row>0</xdr:row>
      <xdr:rowOff>56031</xdr:rowOff>
    </xdr:from>
    <xdr:to>
      <xdr:col>7</xdr:col>
      <xdr:colOff>11204</xdr:colOff>
      <xdr:row>3</xdr:row>
      <xdr:rowOff>111971</xdr:rowOff>
    </xdr:to>
    <xdr:pic>
      <xdr:nvPicPr>
        <xdr:cNvPr id="8" name="Bildobjekt 7" descr="Bildresultat för logga göteborg stad">
          <a:extLst>
            <a:ext uri="{FF2B5EF4-FFF2-40B4-BE49-F238E27FC236}">
              <a16:creationId xmlns:a16="http://schemas.microsoft.com/office/drawing/2014/main" id="{6BC3AC48-A9BB-4A47-9A6E-C554C02FAA2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20351" y="56031"/>
          <a:ext cx="1378324" cy="661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0-02-26T14:30:42.33" personId="{00000000-0000-0000-0000-000000000000}" id="{4F3A651D-A654-4933-B41E-143FC91C3844}">
    <text>DS- DirektSådd</text>
  </threadedComment>
  <threadedComment ref="A19" dT="2020-02-26T14:30:58.16" personId="{00000000-0000-0000-0000-000000000000}" id="{F0A25A30-6315-43E3-A407-E88EB8070F67}">
    <text>TP - TransPlantering</text>
  </threadedComment>
</ThreadedComments>
</file>

<file path=xl/threadedComments/threadedComment2.xml><?xml version="1.0" encoding="utf-8"?>
<ThreadedComments xmlns="http://schemas.microsoft.com/office/spreadsheetml/2018/threadedcomments" xmlns:x="http://schemas.openxmlformats.org/spreadsheetml/2006/main">
  <threadedComment ref="A15" dT="2020-01-15T15:01:03.02" personId="{00000000-0000-0000-0000-000000000000}" id="{EFDEA9CC-EEB3-4FEF-85D3-3FC91FF77F3D}">
    <text>Nedmontering tunnelväxthus, skörd, plansiloplast. Föredrag, visa redskap mm.</text>
  </threadedComment>
  <threadedComment ref="A21" dT="2020-01-15T15:01:03.02" personId="{00000000-0000-0000-0000-000000000000}" id="{2A13FFEE-4CAE-46FC-9DB7-A381D87879E4}">
    <text>Nedmontering tunnelväxthus, skörd, plansiloplast. Föredrag, visa redskap mm.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7EB01-910E-4E07-ACE6-65301643C7D8}">
  <dimension ref="A1"/>
  <sheetViews>
    <sheetView tabSelected="1" workbookViewId="0">
      <selection activeCell="L33" sqref="L33"/>
    </sheetView>
  </sheetViews>
  <sheetFormatPr defaultRowHeight="15" x14ac:dyDescent="0.2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5504-3F6A-4BE1-AD7B-0FD2C5865A86}">
  <dimension ref="A1:H35"/>
  <sheetViews>
    <sheetView zoomScale="85" zoomScaleNormal="85" workbookViewId="0">
      <selection activeCell="K37" sqref="K37"/>
    </sheetView>
  </sheetViews>
  <sheetFormatPr defaultRowHeight="15" x14ac:dyDescent="0.25"/>
  <cols>
    <col min="1" max="1" width="29.42578125" customWidth="1"/>
    <col min="2" max="2" width="12.140625" style="2" customWidth="1"/>
    <col min="3" max="3" width="4" customWidth="1"/>
    <col min="4" max="4" width="6.42578125" customWidth="1"/>
    <col min="5" max="5" width="6.28515625" customWidth="1"/>
  </cols>
  <sheetData>
    <row r="1" spans="1:4" ht="17.25" x14ac:dyDescent="0.3">
      <c r="A1" s="11" t="s">
        <v>203</v>
      </c>
    </row>
    <row r="2" spans="1:4" x14ac:dyDescent="0.25">
      <c r="A2" s="2" t="s">
        <v>174</v>
      </c>
      <c r="B2" s="2" t="s">
        <v>37</v>
      </c>
      <c r="D2" s="2">
        <f>SUM(Juni!F1,Juli!F1,Augusti!G1,September!G1,Oktober!G1,November!F1,December!F1)</f>
        <v>90</v>
      </c>
    </row>
    <row r="3" spans="1:4" x14ac:dyDescent="0.25">
      <c r="A3" s="2" t="s">
        <v>202</v>
      </c>
      <c r="D3" s="2"/>
    </row>
    <row r="5" spans="1:4" x14ac:dyDescent="0.25">
      <c r="A5" s="2" t="s">
        <v>3</v>
      </c>
      <c r="B5" s="2" t="s">
        <v>175</v>
      </c>
    </row>
    <row r="6" spans="1:4" x14ac:dyDescent="0.25">
      <c r="A6" s="2"/>
    </row>
    <row r="7" spans="1:4" x14ac:dyDescent="0.25">
      <c r="A7" s="2" t="s">
        <v>33</v>
      </c>
      <c r="B7" s="3">
        <f>SUM(Juni!B5,Juli!B5,Augusti!B5,Oktober!B5,September!B5)</f>
        <v>2.1904282407407414</v>
      </c>
    </row>
    <row r="8" spans="1:4" x14ac:dyDescent="0.25">
      <c r="A8" s="2"/>
    </row>
    <row r="9" spans="1:4" x14ac:dyDescent="0.25">
      <c r="A9" s="2" t="s">
        <v>34</v>
      </c>
      <c r="B9" s="3">
        <f>SUM(Juni!B13,Juli!B15,Augusti!B13,December!B7)</f>
        <v>0.89961805555555552</v>
      </c>
    </row>
    <row r="10" spans="1:4" x14ac:dyDescent="0.25">
      <c r="A10" s="2"/>
    </row>
    <row r="11" spans="1:4" x14ac:dyDescent="0.25">
      <c r="A11" s="2" t="s">
        <v>35</v>
      </c>
      <c r="B11" s="3">
        <f>SUM(Juni!B23,Juli!B26,Augusti!B21,September!B13,Oktober!B10,November!B9)</f>
        <v>3.4474189814814813</v>
      </c>
    </row>
    <row r="12" spans="1:4" x14ac:dyDescent="0.25">
      <c r="A12" s="2"/>
    </row>
    <row r="13" spans="1:4" x14ac:dyDescent="0.25">
      <c r="A13" s="2" t="s">
        <v>160</v>
      </c>
      <c r="B13" s="3">
        <f>SUM(Juni!B31,Juli!B38,Augusti!B39,September!B27,Oktober!B15)</f>
        <v>1.5078819444444445</v>
      </c>
    </row>
    <row r="14" spans="1:4" x14ac:dyDescent="0.25">
      <c r="A14" s="2"/>
    </row>
    <row r="15" spans="1:4" x14ac:dyDescent="0.25">
      <c r="A15" s="2" t="s">
        <v>172</v>
      </c>
      <c r="B15" s="3">
        <f>SUM(Juli!B49,Augusti!B44,September!B30,Oktober!B23,November!B14)</f>
        <v>4.7883796296296293</v>
      </c>
    </row>
    <row r="16" spans="1:4" x14ac:dyDescent="0.25">
      <c r="A16" s="2"/>
    </row>
    <row r="17" spans="1:8" x14ac:dyDescent="0.25">
      <c r="A17" s="2" t="s">
        <v>171</v>
      </c>
      <c r="B17" s="3">
        <f>SUM(Juni!B36,Juli!B52,Augusti!B63,September!B62,Oktober!B52,November!B18,December!B16)</f>
        <v>12.258414351851853</v>
      </c>
    </row>
    <row r="19" spans="1:8" x14ac:dyDescent="0.25">
      <c r="A19" s="14" t="s">
        <v>38</v>
      </c>
      <c r="B19" s="15">
        <f>SUM(B7:B18)</f>
        <v>25.092141203703704</v>
      </c>
    </row>
    <row r="20" spans="1:8" x14ac:dyDescent="0.25">
      <c r="A20" s="12"/>
      <c r="B20" s="13"/>
      <c r="C20" s="12"/>
      <c r="D20" s="12"/>
      <c r="E20" s="12"/>
      <c r="F20" s="12"/>
      <c r="G20" s="12"/>
      <c r="H20" s="12"/>
    </row>
    <row r="22" spans="1:8" x14ac:dyDescent="0.25">
      <c r="A22" s="2" t="s">
        <v>176</v>
      </c>
      <c r="B22" s="3">
        <f>SUM(B24:B35)</f>
        <v>56.19166666666667</v>
      </c>
      <c r="D22" s="2">
        <f>SUM(D24:D35)</f>
        <v>186</v>
      </c>
    </row>
    <row r="24" spans="1:8" x14ac:dyDescent="0.25">
      <c r="A24" t="s">
        <v>177</v>
      </c>
      <c r="B24" s="3">
        <v>4.8972222222222221</v>
      </c>
      <c r="D24">
        <v>19</v>
      </c>
      <c r="E24" s="8">
        <v>0.75</v>
      </c>
    </row>
    <row r="25" spans="1:8" x14ac:dyDescent="0.25">
      <c r="A25" t="s">
        <v>178</v>
      </c>
      <c r="B25" s="3">
        <v>5.5652777777777773</v>
      </c>
      <c r="D25">
        <v>20</v>
      </c>
      <c r="E25" s="8">
        <v>0.75</v>
      </c>
    </row>
    <row r="26" spans="1:8" x14ac:dyDescent="0.25">
      <c r="A26" t="s">
        <v>179</v>
      </c>
      <c r="B26" s="3">
        <v>5.1715277777777775</v>
      </c>
      <c r="D26">
        <v>18</v>
      </c>
      <c r="E26" s="8">
        <v>0.75</v>
      </c>
      <c r="F26" s="10" t="s">
        <v>182</v>
      </c>
    </row>
    <row r="27" spans="1:8" x14ac:dyDescent="0.25">
      <c r="A27" t="s">
        <v>180</v>
      </c>
      <c r="B27" s="3">
        <v>2.6979166666666665</v>
      </c>
      <c r="D27">
        <v>10</v>
      </c>
      <c r="E27" s="8">
        <v>0.75</v>
      </c>
      <c r="F27" s="10" t="s">
        <v>183</v>
      </c>
    </row>
    <row r="28" spans="1:8" x14ac:dyDescent="0.25">
      <c r="A28" t="s">
        <v>181</v>
      </c>
      <c r="B28" s="3">
        <v>4.978472222222222</v>
      </c>
      <c r="D28">
        <v>18</v>
      </c>
      <c r="E28" s="8">
        <v>0.75</v>
      </c>
      <c r="F28" s="10"/>
    </row>
    <row r="29" spans="1:8" x14ac:dyDescent="0.25">
      <c r="A29" t="s">
        <v>184</v>
      </c>
      <c r="B29" s="3">
        <v>5.9097222222222223</v>
      </c>
      <c r="D29">
        <v>17</v>
      </c>
      <c r="E29" s="8">
        <v>1</v>
      </c>
      <c r="F29" s="10"/>
    </row>
    <row r="30" spans="1:8" x14ac:dyDescent="0.25">
      <c r="A30" t="s">
        <v>185</v>
      </c>
      <c r="B30" s="3">
        <v>5.2979166666666666</v>
      </c>
      <c r="D30">
        <v>15</v>
      </c>
      <c r="E30" s="8">
        <v>1</v>
      </c>
      <c r="F30" s="10" t="s">
        <v>186</v>
      </c>
    </row>
    <row r="31" spans="1:8" x14ac:dyDescent="0.25">
      <c r="A31" t="s">
        <v>187</v>
      </c>
      <c r="B31" s="3">
        <v>6.4326388888888886</v>
      </c>
      <c r="D31">
        <v>19</v>
      </c>
      <c r="E31" s="8">
        <v>1</v>
      </c>
      <c r="F31" s="10" t="s">
        <v>188</v>
      </c>
    </row>
    <row r="32" spans="1:8" x14ac:dyDescent="0.25">
      <c r="A32" t="s">
        <v>189</v>
      </c>
      <c r="B32" s="3">
        <v>6.2541666666666664</v>
      </c>
      <c r="D32">
        <v>20</v>
      </c>
      <c r="E32" s="8">
        <v>0.75</v>
      </c>
      <c r="F32" s="10"/>
    </row>
    <row r="33" spans="1:6" x14ac:dyDescent="0.25">
      <c r="A33" t="s">
        <v>190</v>
      </c>
      <c r="B33" s="3">
        <v>5.655555555555555</v>
      </c>
      <c r="D33">
        <v>19</v>
      </c>
      <c r="E33" s="8">
        <v>0.75</v>
      </c>
      <c r="F33" s="10"/>
    </row>
    <row r="34" spans="1:6" x14ac:dyDescent="0.25">
      <c r="A34" t="s">
        <v>191</v>
      </c>
      <c r="B34" s="3">
        <v>2.1888888888888887</v>
      </c>
      <c r="D34">
        <v>7</v>
      </c>
      <c r="E34" s="8">
        <v>0.5</v>
      </c>
      <c r="F34" s="10" t="s">
        <v>201</v>
      </c>
    </row>
    <row r="35" spans="1:6" x14ac:dyDescent="0.25">
      <c r="A35" t="s">
        <v>192</v>
      </c>
      <c r="B35" s="3">
        <v>1.1423611111111112</v>
      </c>
      <c r="D35">
        <v>4</v>
      </c>
      <c r="E35" s="8">
        <v>0.5</v>
      </c>
      <c r="F35" s="10" t="s">
        <v>201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zoomScale="85" zoomScaleNormal="85" workbookViewId="0">
      <selection activeCell="J18" sqref="J18"/>
    </sheetView>
  </sheetViews>
  <sheetFormatPr defaultRowHeight="15" x14ac:dyDescent="0.25"/>
  <cols>
    <col min="1" max="1" width="32.28515625" customWidth="1"/>
    <col min="2" max="2" width="13.28515625" style="4" customWidth="1"/>
  </cols>
  <sheetData>
    <row r="1" spans="1:11" x14ac:dyDescent="0.25">
      <c r="A1" s="2" t="s">
        <v>0</v>
      </c>
      <c r="B1" s="4" t="s">
        <v>67</v>
      </c>
      <c r="D1" s="2" t="s">
        <v>37</v>
      </c>
      <c r="E1" s="2"/>
      <c r="F1" s="2">
        <v>9</v>
      </c>
    </row>
    <row r="3" spans="1:11" x14ac:dyDescent="0.25">
      <c r="A3" s="2" t="s">
        <v>3</v>
      </c>
      <c r="B3" s="2" t="s">
        <v>175</v>
      </c>
    </row>
    <row r="4" spans="1:11" x14ac:dyDescent="0.25">
      <c r="A4" s="2"/>
      <c r="B4" s="7"/>
    </row>
    <row r="5" spans="1:11" x14ac:dyDescent="0.25">
      <c r="A5" s="2" t="s">
        <v>33</v>
      </c>
      <c r="B5" s="3">
        <f>SUM(B6:B11)</f>
        <v>0.69317129629629648</v>
      </c>
    </row>
    <row r="6" spans="1:11" x14ac:dyDescent="0.25">
      <c r="A6" t="s">
        <v>5</v>
      </c>
      <c r="B6" s="7">
        <f>SUM(C6:K6)</f>
        <v>0.31836805555555558</v>
      </c>
      <c r="C6" s="1">
        <v>3.7476851851851851E-2</v>
      </c>
      <c r="D6" s="1">
        <v>2.3506944444444445E-2</v>
      </c>
      <c r="E6" s="1">
        <v>2.2222222222222223E-2</v>
      </c>
      <c r="F6" s="1">
        <v>4.1261574074074069E-2</v>
      </c>
      <c r="G6" s="1">
        <v>6.7361111111111108E-2</v>
      </c>
      <c r="H6" s="1">
        <v>6.2499999999999995E-3</v>
      </c>
      <c r="I6" s="1">
        <v>4.4444444444444446E-2</v>
      </c>
      <c r="J6" s="1">
        <v>2.2314814814814815E-2</v>
      </c>
      <c r="K6" s="1">
        <v>5.3530092592592594E-2</v>
      </c>
    </row>
    <row r="7" spans="1:11" x14ac:dyDescent="0.25">
      <c r="A7" t="s">
        <v>7</v>
      </c>
      <c r="B7" s="7">
        <f>SUM(C7:J7)</f>
        <v>0.12872685185185184</v>
      </c>
      <c r="C7" s="1">
        <v>2.5277777777777777E-2</v>
      </c>
      <c r="D7" s="1">
        <v>3.2129629629629626E-2</v>
      </c>
      <c r="E7" s="1">
        <v>2.9421296296296296E-2</v>
      </c>
      <c r="F7" s="1">
        <v>4.189814814814815E-2</v>
      </c>
    </row>
    <row r="8" spans="1:11" x14ac:dyDescent="0.25">
      <c r="A8" t="s">
        <v>6</v>
      </c>
      <c r="B8" s="7">
        <f>SUM(C8:K8)</f>
        <v>0.18466435185185187</v>
      </c>
      <c r="C8" s="1">
        <v>1.6770833333333332E-2</v>
      </c>
      <c r="D8" s="1">
        <v>2.2916666666666669E-2</v>
      </c>
      <c r="E8" s="1">
        <v>1.4201388888888888E-2</v>
      </c>
      <c r="F8" s="1">
        <v>3.4027777777777775E-2</v>
      </c>
      <c r="G8" s="1">
        <v>2.7847222222222221E-2</v>
      </c>
      <c r="H8" s="1">
        <v>2.179398148148148E-2</v>
      </c>
      <c r="I8" s="1">
        <v>8.7962962962962968E-3</v>
      </c>
      <c r="J8" s="1">
        <v>3.8310185185185183E-2</v>
      </c>
    </row>
    <row r="9" spans="1:11" x14ac:dyDescent="0.25">
      <c r="A9" t="s">
        <v>26</v>
      </c>
      <c r="B9" s="7">
        <f>SUM(C9:J9)</f>
        <v>2.013888888888889E-2</v>
      </c>
      <c r="C9" s="1">
        <v>2.013888888888889E-2</v>
      </c>
    </row>
    <row r="10" spans="1:11" x14ac:dyDescent="0.25">
      <c r="A10" t="s">
        <v>32</v>
      </c>
      <c r="B10" s="7">
        <f>SUM(C10:J10)</f>
        <v>2.7083333333333334E-2</v>
      </c>
      <c r="C10" s="1">
        <v>2.7083333333333334E-2</v>
      </c>
    </row>
    <row r="11" spans="1:11" x14ac:dyDescent="0.25">
      <c r="A11" t="s">
        <v>31</v>
      </c>
      <c r="B11" s="7">
        <f>SUM(C11:J11)</f>
        <v>1.4189814814814815E-2</v>
      </c>
      <c r="C11" s="1">
        <v>1.4189814814814815E-2</v>
      </c>
    </row>
    <row r="12" spans="1:11" x14ac:dyDescent="0.25">
      <c r="B12" s="7"/>
      <c r="C12" s="1"/>
    </row>
    <row r="13" spans="1:11" x14ac:dyDescent="0.25">
      <c r="A13" s="2" t="s">
        <v>34</v>
      </c>
      <c r="B13" s="3">
        <f>SUM(B14:B20)</f>
        <v>0.20233796296296297</v>
      </c>
      <c r="C13" s="1"/>
    </row>
    <row r="14" spans="1:11" x14ac:dyDescent="0.25">
      <c r="A14" t="s">
        <v>11</v>
      </c>
      <c r="B14" s="7">
        <f t="shared" ref="B14:B21" si="0">SUM(C14:J14)</f>
        <v>1.5277777777777777E-2</v>
      </c>
      <c r="C14" s="1">
        <v>1.5277777777777777E-2</v>
      </c>
    </row>
    <row r="15" spans="1:11" x14ac:dyDescent="0.25">
      <c r="A15" t="s">
        <v>10</v>
      </c>
      <c r="B15" s="7">
        <f t="shared" si="0"/>
        <v>5.2083333333333336E-2</v>
      </c>
      <c r="C15" s="1">
        <v>5.2083333333333336E-2</v>
      </c>
    </row>
    <row r="16" spans="1:11" x14ac:dyDescent="0.25">
      <c r="A16" t="s">
        <v>17</v>
      </c>
      <c r="B16" s="7">
        <f t="shared" si="0"/>
        <v>9.7685185185185184E-3</v>
      </c>
      <c r="C16" s="1">
        <v>9.7685185185185184E-3</v>
      </c>
    </row>
    <row r="17" spans="1:10" x14ac:dyDescent="0.25">
      <c r="A17" t="s">
        <v>23</v>
      </c>
      <c r="B17" s="7">
        <f t="shared" si="0"/>
        <v>1.4930555555555556E-2</v>
      </c>
      <c r="C17" s="1">
        <v>1.4930555555555556E-2</v>
      </c>
    </row>
    <row r="18" spans="1:10" x14ac:dyDescent="0.25">
      <c r="A18" t="s">
        <v>12</v>
      </c>
      <c r="B18" s="7">
        <f t="shared" si="0"/>
        <v>3.2337962962962964E-2</v>
      </c>
      <c r="C18" s="1">
        <v>2.1226851851851854E-2</v>
      </c>
      <c r="D18" s="1">
        <v>1.1111111111111112E-2</v>
      </c>
    </row>
    <row r="19" spans="1:10" x14ac:dyDescent="0.25">
      <c r="A19" t="s">
        <v>8</v>
      </c>
      <c r="B19" s="7">
        <f t="shared" si="0"/>
        <v>2.9861111111111113E-2</v>
      </c>
      <c r="C19" s="1">
        <v>2.9861111111111113E-2</v>
      </c>
    </row>
    <row r="20" spans="1:10" x14ac:dyDescent="0.25">
      <c r="A20" t="s">
        <v>27</v>
      </c>
      <c r="B20" s="7">
        <f t="shared" si="0"/>
        <v>4.8078703703703707E-2</v>
      </c>
      <c r="C20" s="1">
        <v>4.8078703703703707E-2</v>
      </c>
    </row>
    <row r="21" spans="1:10" x14ac:dyDescent="0.25">
      <c r="A21" t="s">
        <v>29</v>
      </c>
      <c r="B21" s="7">
        <f t="shared" si="0"/>
        <v>0.06</v>
      </c>
      <c r="C21" s="1">
        <v>0.06</v>
      </c>
    </row>
    <row r="22" spans="1:10" x14ac:dyDescent="0.25">
      <c r="B22" s="7"/>
      <c r="C22" s="1"/>
    </row>
    <row r="23" spans="1:10" s="4" customFormat="1" x14ac:dyDescent="0.25">
      <c r="A23" s="2" t="s">
        <v>35</v>
      </c>
      <c r="B23" s="3">
        <f>SUM(B24:B29)</f>
        <v>0.47984953703703703</v>
      </c>
    </row>
    <row r="24" spans="1:10" x14ac:dyDescent="0.25">
      <c r="A24" t="s">
        <v>4</v>
      </c>
      <c r="B24" s="7">
        <f t="shared" ref="B24:B29" si="1">SUM(C24:J24)</f>
        <v>0.15224537037037036</v>
      </c>
      <c r="C24" s="1">
        <v>2.7291666666666662E-2</v>
      </c>
      <c r="D24" s="1">
        <v>7.6388888888888886E-3</v>
      </c>
      <c r="E24" s="1">
        <v>1.2499999999999999E-2</v>
      </c>
      <c r="F24" s="1">
        <v>3.4363425925925929E-2</v>
      </c>
      <c r="G24" s="1">
        <v>1.8055555555555557E-2</v>
      </c>
      <c r="H24" s="1">
        <v>4.7337962962962958E-3</v>
      </c>
      <c r="I24" s="1">
        <v>2.0046296296296295E-2</v>
      </c>
      <c r="J24" s="1">
        <v>2.7615740740740743E-2</v>
      </c>
    </row>
    <row r="25" spans="1:10" x14ac:dyDescent="0.25">
      <c r="A25" t="s">
        <v>19</v>
      </c>
      <c r="B25" s="7">
        <f t="shared" si="1"/>
        <v>9.3530092592592595E-2</v>
      </c>
      <c r="C25" s="1">
        <v>9.3530092592592595E-2</v>
      </c>
    </row>
    <row r="26" spans="1:10" x14ac:dyDescent="0.25">
      <c r="A26" t="s">
        <v>9</v>
      </c>
      <c r="B26" s="7">
        <f t="shared" si="1"/>
        <v>4.7175925925925927E-2</v>
      </c>
      <c r="C26" s="1">
        <v>4.7175925925925927E-2</v>
      </c>
    </row>
    <row r="27" spans="1:10" x14ac:dyDescent="0.25">
      <c r="A27" t="s">
        <v>28</v>
      </c>
      <c r="B27" s="7">
        <f t="shared" si="1"/>
        <v>9.0740740740740729E-3</v>
      </c>
      <c r="C27" s="1">
        <v>9.0740740740740729E-3</v>
      </c>
    </row>
    <row r="28" spans="1:10" x14ac:dyDescent="0.25">
      <c r="A28" t="s">
        <v>21</v>
      </c>
      <c r="B28" s="7">
        <f t="shared" si="1"/>
        <v>0.10070601851851851</v>
      </c>
      <c r="C28" s="1">
        <v>7.7962962962962956E-2</v>
      </c>
      <c r="D28" s="1">
        <v>2.2743055555555555E-2</v>
      </c>
    </row>
    <row r="29" spans="1:10" x14ac:dyDescent="0.25">
      <c r="A29" t="s">
        <v>15</v>
      </c>
      <c r="B29" s="7">
        <f t="shared" si="1"/>
        <v>7.7118055555555551E-2</v>
      </c>
      <c r="C29" s="1">
        <v>6.2499999999999995E-3</v>
      </c>
      <c r="D29" s="1">
        <v>1.1111111111111112E-2</v>
      </c>
      <c r="E29" s="1">
        <v>1.0416666666666666E-2</v>
      </c>
      <c r="F29" s="1">
        <v>1.3923611111111111E-2</v>
      </c>
      <c r="G29" s="1">
        <v>1.8055555555555557E-2</v>
      </c>
      <c r="H29" s="1">
        <v>8.3333333333333332E-3</v>
      </c>
      <c r="I29" s="1">
        <v>9.0277777777777787E-3</v>
      </c>
    </row>
    <row r="30" spans="1:10" x14ac:dyDescent="0.25">
      <c r="B30" s="7"/>
      <c r="C30" s="1"/>
      <c r="D30" s="1"/>
      <c r="E30" s="1"/>
      <c r="F30" s="1"/>
      <c r="G30" s="1"/>
      <c r="H30" s="1"/>
      <c r="I30" s="1"/>
    </row>
    <row r="31" spans="1:10" x14ac:dyDescent="0.25">
      <c r="A31" s="2" t="s">
        <v>160</v>
      </c>
      <c r="B31" s="3">
        <f>SUM(B32:B34)</f>
        <v>0.11854166666666667</v>
      </c>
      <c r="C31" s="1"/>
      <c r="D31" s="1"/>
      <c r="E31" s="1"/>
      <c r="F31" s="1"/>
      <c r="G31" s="1"/>
      <c r="H31" s="1"/>
      <c r="I31" s="1"/>
    </row>
    <row r="32" spans="1:10" x14ac:dyDescent="0.25">
      <c r="A32" t="s">
        <v>30</v>
      </c>
      <c r="B32" s="7">
        <f>SUM(C32:J32)</f>
        <v>5.2534722222222219E-2</v>
      </c>
      <c r="C32" s="1">
        <v>1.6296296296296295E-2</v>
      </c>
      <c r="D32" s="1">
        <v>3.6238425925925924E-2</v>
      </c>
    </row>
    <row r="33" spans="1:12" x14ac:dyDescent="0.25">
      <c r="A33" t="s">
        <v>20</v>
      </c>
      <c r="B33" s="7">
        <f>SUM(C33:J33)</f>
        <v>3.6840277777777784E-2</v>
      </c>
      <c r="C33" s="1">
        <v>2.3402777777777783E-2</v>
      </c>
      <c r="D33" s="1">
        <v>1.34375E-2</v>
      </c>
    </row>
    <row r="34" spans="1:12" x14ac:dyDescent="0.25">
      <c r="A34" t="s">
        <v>36</v>
      </c>
      <c r="B34" s="7">
        <f>SUM(C34:J34)</f>
        <v>2.9166666666666664E-2</v>
      </c>
      <c r="C34" s="1">
        <v>2.9166666666666664E-2</v>
      </c>
    </row>
    <row r="35" spans="1:12" x14ac:dyDescent="0.25">
      <c r="B35" s="7"/>
      <c r="C35" s="1"/>
    </row>
    <row r="36" spans="1:12" x14ac:dyDescent="0.25">
      <c r="A36" s="2" t="s">
        <v>171</v>
      </c>
      <c r="B36" s="3">
        <f>SUM(B37:B44)</f>
        <v>0.85783564814814839</v>
      </c>
      <c r="C36" s="1"/>
    </row>
    <row r="37" spans="1:12" x14ac:dyDescent="0.25">
      <c r="A37" t="s">
        <v>14</v>
      </c>
      <c r="B37" s="7">
        <f>SUM(C37:L37)</f>
        <v>0.52402777777777787</v>
      </c>
      <c r="C37" s="1">
        <v>0.13798611111111111</v>
      </c>
      <c r="D37" s="1">
        <v>6.2499999999999995E-3</v>
      </c>
      <c r="E37" s="1">
        <v>9.0277777777777776E-2</v>
      </c>
      <c r="F37" s="1">
        <v>4.0972222222222222E-2</v>
      </c>
      <c r="G37" s="1">
        <v>1.1111111111111112E-2</v>
      </c>
      <c r="H37" s="1">
        <v>0.15291666666666667</v>
      </c>
      <c r="I37" s="1">
        <v>4.1666666666666664E-2</v>
      </c>
      <c r="J37" s="1">
        <v>1.0659722222222221E-2</v>
      </c>
      <c r="K37" s="1">
        <v>2.2465277777777778E-2</v>
      </c>
      <c r="L37" s="1">
        <v>9.7222222222222224E-3</v>
      </c>
    </row>
    <row r="38" spans="1:12" x14ac:dyDescent="0.25">
      <c r="A38" t="s">
        <v>24</v>
      </c>
      <c r="B38" s="7">
        <f t="shared" ref="B38:B44" si="2">SUM(C38:J38)</f>
        <v>4.1493055555555554E-2</v>
      </c>
      <c r="C38" s="1">
        <v>4.1493055555555554E-2</v>
      </c>
    </row>
    <row r="39" spans="1:12" x14ac:dyDescent="0.25">
      <c r="A39" t="s">
        <v>22</v>
      </c>
      <c r="B39" s="7">
        <f t="shared" si="2"/>
        <v>3.3981481481481481E-2</v>
      </c>
      <c r="C39" s="1">
        <v>1.7962962962962962E-2</v>
      </c>
      <c r="D39" s="1">
        <v>2.1874999999999998E-3</v>
      </c>
      <c r="E39" s="1">
        <v>1.383101851851852E-2</v>
      </c>
    </row>
    <row r="40" spans="1:12" x14ac:dyDescent="0.25">
      <c r="A40" t="s">
        <v>13</v>
      </c>
      <c r="B40" s="7">
        <f t="shared" si="2"/>
        <v>4.8611111111111112E-2</v>
      </c>
      <c r="C40" s="1">
        <v>4.8611111111111112E-2</v>
      </c>
    </row>
    <row r="41" spans="1:12" x14ac:dyDescent="0.25">
      <c r="A41" t="s">
        <v>57</v>
      </c>
      <c r="B41" s="7">
        <f t="shared" si="2"/>
        <v>8.3333333333333329E-2</v>
      </c>
      <c r="C41" s="1">
        <v>8.3333333333333329E-2</v>
      </c>
    </row>
    <row r="42" spans="1:12" x14ac:dyDescent="0.25">
      <c r="A42" t="s">
        <v>16</v>
      </c>
      <c r="B42" s="7">
        <f t="shared" si="2"/>
        <v>9.5138888888888898E-2</v>
      </c>
      <c r="C42" s="1">
        <v>7.2916666666666671E-2</v>
      </c>
      <c r="D42" s="1">
        <v>2.2222222222222223E-2</v>
      </c>
    </row>
    <row r="43" spans="1:12" x14ac:dyDescent="0.25">
      <c r="A43" t="s">
        <v>25</v>
      </c>
      <c r="B43" s="7">
        <f t="shared" si="2"/>
        <v>2.0833333333333332E-2</v>
      </c>
      <c r="C43" s="1">
        <v>2.0833333333333332E-2</v>
      </c>
    </row>
    <row r="44" spans="1:12" x14ac:dyDescent="0.25">
      <c r="A44" t="s">
        <v>18</v>
      </c>
      <c r="B44" s="7">
        <f t="shared" si="2"/>
        <v>1.0416666666666666E-2</v>
      </c>
      <c r="C44" s="1">
        <v>1.0416666666666666E-2</v>
      </c>
    </row>
    <row r="46" spans="1:12" x14ac:dyDescent="0.25">
      <c r="A46" s="2" t="s">
        <v>193</v>
      </c>
      <c r="B46" s="3">
        <f>SUM(B36,B31,B23,B13,B5)</f>
        <v>2.3517361111111117</v>
      </c>
    </row>
    <row r="50" spans="1:2" x14ac:dyDescent="0.25">
      <c r="A50" s="2" t="s">
        <v>176</v>
      </c>
      <c r="B50" s="3">
        <v>5.9097222222222223</v>
      </c>
    </row>
  </sheetData>
  <sortState xmlns:xlrd2="http://schemas.microsoft.com/office/spreadsheetml/2017/richdata2" ref="A37:N44">
    <sortCondition ref="A37"/>
  </sortState>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BB31-E714-496A-BAD3-8C999F6101C3}">
  <dimension ref="A1:O65"/>
  <sheetViews>
    <sheetView topLeftCell="A25" zoomScale="85" zoomScaleNormal="85" workbookViewId="0">
      <selection activeCell="B1" sqref="B1"/>
    </sheetView>
  </sheetViews>
  <sheetFormatPr defaultRowHeight="15" x14ac:dyDescent="0.25"/>
  <cols>
    <col min="1" max="1" width="30.28515625" customWidth="1"/>
    <col min="2" max="2" width="16.85546875" style="4" customWidth="1"/>
  </cols>
  <sheetData>
    <row r="1" spans="1:8" x14ac:dyDescent="0.25">
      <c r="A1" s="2" t="s">
        <v>1</v>
      </c>
      <c r="B1" s="9" t="s">
        <v>195</v>
      </c>
      <c r="D1" s="2" t="s">
        <v>37</v>
      </c>
      <c r="F1" s="2">
        <v>15</v>
      </c>
      <c r="H1" t="s">
        <v>122</v>
      </c>
    </row>
    <row r="3" spans="1:8" x14ac:dyDescent="0.25">
      <c r="A3" s="2" t="s">
        <v>3</v>
      </c>
      <c r="B3" s="2" t="s">
        <v>175</v>
      </c>
    </row>
    <row r="4" spans="1:8" x14ac:dyDescent="0.25">
      <c r="A4" s="2"/>
    </row>
    <row r="5" spans="1:8" x14ac:dyDescent="0.25">
      <c r="A5" s="2" t="s">
        <v>33</v>
      </c>
      <c r="B5" s="3">
        <f>SUM(B6:B13)</f>
        <v>0.84659722222222222</v>
      </c>
    </row>
    <row r="6" spans="1:8" x14ac:dyDescent="0.25">
      <c r="A6" t="s">
        <v>5</v>
      </c>
      <c r="B6" s="7">
        <f t="shared" ref="B6:B13" si="0">SUM(C6:P6)</f>
        <v>0.25324074074074077</v>
      </c>
      <c r="C6" s="1">
        <v>6.7361111111111108E-2</v>
      </c>
      <c r="D6" s="1">
        <v>2.2222222222222223E-2</v>
      </c>
      <c r="E6" s="1">
        <v>4.6527777777777779E-2</v>
      </c>
      <c r="F6" s="1">
        <v>2.6909722222222224E-2</v>
      </c>
      <c r="G6" s="1">
        <v>9.0219907407407415E-2</v>
      </c>
    </row>
    <row r="7" spans="1:8" x14ac:dyDescent="0.25">
      <c r="A7" t="s">
        <v>45</v>
      </c>
      <c r="B7" s="7">
        <f t="shared" si="0"/>
        <v>7.3067129629629635E-2</v>
      </c>
      <c r="C7" s="1">
        <v>7.3067129629629635E-2</v>
      </c>
    </row>
    <row r="8" spans="1:8" x14ac:dyDescent="0.25">
      <c r="A8" t="s">
        <v>7</v>
      </c>
      <c r="B8" s="7">
        <f t="shared" si="0"/>
        <v>0.10569444444444444</v>
      </c>
      <c r="C8" s="1">
        <v>3.4930555555555555E-2</v>
      </c>
      <c r="D8" s="1">
        <v>4.1689814814814818E-2</v>
      </c>
      <c r="E8" s="1">
        <v>2.9074074074074075E-2</v>
      </c>
    </row>
    <row r="9" spans="1:8" x14ac:dyDescent="0.25">
      <c r="A9" t="s">
        <v>6</v>
      </c>
      <c r="B9" s="7">
        <f t="shared" si="0"/>
        <v>0.14167824074074076</v>
      </c>
      <c r="C9" s="1">
        <v>3.3842592592592598E-2</v>
      </c>
      <c r="D9" s="1">
        <v>2.0324074074074074E-2</v>
      </c>
      <c r="E9" s="1">
        <v>2.6388888888888889E-2</v>
      </c>
      <c r="F9" s="1">
        <v>3.3344907407407406E-2</v>
      </c>
      <c r="G9" s="1">
        <v>2.7777777777777776E-2</v>
      </c>
    </row>
    <row r="10" spans="1:8" x14ac:dyDescent="0.25">
      <c r="A10" t="s">
        <v>63</v>
      </c>
      <c r="B10" s="7">
        <f t="shared" si="0"/>
        <v>6.324074074074075E-2</v>
      </c>
      <c r="C10" s="1">
        <v>6.324074074074075E-2</v>
      </c>
    </row>
    <row r="11" spans="1:8" x14ac:dyDescent="0.25">
      <c r="A11" t="s">
        <v>26</v>
      </c>
      <c r="B11" s="7">
        <f t="shared" si="0"/>
        <v>2.0011574074074074E-2</v>
      </c>
      <c r="C11" s="1">
        <v>2.0011574074074074E-2</v>
      </c>
    </row>
    <row r="12" spans="1:8" x14ac:dyDescent="0.25">
      <c r="A12" t="s">
        <v>64</v>
      </c>
      <c r="B12" s="7">
        <f t="shared" si="0"/>
        <v>0.12013888888888889</v>
      </c>
      <c r="C12" s="1">
        <v>0.12013888888888889</v>
      </c>
    </row>
    <row r="13" spans="1:8" x14ac:dyDescent="0.25">
      <c r="A13" t="s">
        <v>32</v>
      </c>
      <c r="B13" s="7">
        <f t="shared" si="0"/>
        <v>6.9525462962962969E-2</v>
      </c>
      <c r="C13" s="1">
        <v>6.9525462962962969E-2</v>
      </c>
    </row>
    <row r="14" spans="1:8" x14ac:dyDescent="0.25">
      <c r="B14" s="7"/>
      <c r="C14" s="1"/>
    </row>
    <row r="15" spans="1:8" x14ac:dyDescent="0.25">
      <c r="A15" s="2" t="s">
        <v>34</v>
      </c>
      <c r="B15" s="3">
        <f>SUM(B16:B24)</f>
        <v>0.41524305555555552</v>
      </c>
    </row>
    <row r="16" spans="1:8" x14ac:dyDescent="0.25">
      <c r="A16" t="s">
        <v>58</v>
      </c>
      <c r="B16" s="7">
        <f t="shared" ref="B16:B24" si="1">SUM(C16:P16)</f>
        <v>7.5694444444444439E-2</v>
      </c>
      <c r="C16" s="1">
        <v>7.5694444444444439E-2</v>
      </c>
    </row>
    <row r="17" spans="1:14" x14ac:dyDescent="0.25">
      <c r="A17" t="s">
        <v>42</v>
      </c>
      <c r="B17" s="7">
        <f t="shared" si="1"/>
        <v>4.2361111111111106E-2</v>
      </c>
      <c r="C17" s="1">
        <v>4.2361111111111106E-2</v>
      </c>
    </row>
    <row r="18" spans="1:14" x14ac:dyDescent="0.25">
      <c r="A18" t="s">
        <v>44</v>
      </c>
      <c r="B18" s="7">
        <f t="shared" si="1"/>
        <v>3.9629629629629633E-2</v>
      </c>
      <c r="C18" s="1">
        <v>3.9629629629629633E-2</v>
      </c>
    </row>
    <row r="19" spans="1:14" x14ac:dyDescent="0.25">
      <c r="A19" t="s">
        <v>56</v>
      </c>
      <c r="B19" s="7">
        <f t="shared" si="1"/>
        <v>1.9224537037037037E-2</v>
      </c>
      <c r="C19" s="1">
        <v>8.3333333333333332E-3</v>
      </c>
      <c r="D19" s="1">
        <v>1.0891203703703703E-2</v>
      </c>
    </row>
    <row r="20" spans="1:14" x14ac:dyDescent="0.25">
      <c r="A20" t="s">
        <v>52</v>
      </c>
      <c r="B20" s="7">
        <f t="shared" si="1"/>
        <v>7.7777777777777779E-2</v>
      </c>
      <c r="C20" s="1">
        <v>2.2916666666666669E-2</v>
      </c>
      <c r="D20" s="1">
        <v>2.013888888888889E-2</v>
      </c>
      <c r="E20" s="1">
        <v>3.4722222222222224E-2</v>
      </c>
    </row>
    <row r="21" spans="1:14" x14ac:dyDescent="0.25">
      <c r="A21" t="s">
        <v>43</v>
      </c>
      <c r="B21" s="7">
        <f t="shared" si="1"/>
        <v>1.1828703703703704E-2</v>
      </c>
      <c r="C21" s="1">
        <v>1.1828703703703704E-2</v>
      </c>
    </row>
    <row r="22" spans="1:14" x14ac:dyDescent="0.25">
      <c r="A22" t="s">
        <v>54</v>
      </c>
      <c r="B22" s="7">
        <f t="shared" si="1"/>
        <v>9.0277777777777787E-3</v>
      </c>
      <c r="C22" s="1">
        <v>9.0277777777777787E-3</v>
      </c>
    </row>
    <row r="23" spans="1:14" x14ac:dyDescent="0.25">
      <c r="A23" t="s">
        <v>46</v>
      </c>
      <c r="B23" s="7">
        <f t="shared" si="1"/>
        <v>8.2708333333333342E-2</v>
      </c>
      <c r="C23" s="1">
        <v>2.9166666666666664E-2</v>
      </c>
      <c r="D23" s="1">
        <v>5.3541666666666675E-2</v>
      </c>
    </row>
    <row r="24" spans="1:14" x14ac:dyDescent="0.25">
      <c r="A24" t="s">
        <v>61</v>
      </c>
      <c r="B24" s="7">
        <f t="shared" si="1"/>
        <v>5.6990740740740745E-2</v>
      </c>
      <c r="C24" s="1">
        <v>2.9803240740740741E-2</v>
      </c>
      <c r="D24" s="1">
        <v>2.71875E-2</v>
      </c>
    </row>
    <row r="25" spans="1:14" x14ac:dyDescent="0.25">
      <c r="B25" s="7"/>
      <c r="C25" s="1"/>
      <c r="D25" s="1"/>
    </row>
    <row r="26" spans="1:14" x14ac:dyDescent="0.25">
      <c r="A26" s="2" t="s">
        <v>35</v>
      </c>
      <c r="B26" s="3">
        <f>SUM(B27:B36)</f>
        <v>0.65662037037037024</v>
      </c>
    </row>
    <row r="27" spans="1:14" x14ac:dyDescent="0.25">
      <c r="A27" t="s">
        <v>4</v>
      </c>
      <c r="B27" s="7">
        <f t="shared" ref="B27:B36" si="2">SUM(C27:P27)</f>
        <v>7.4027777777777776E-2</v>
      </c>
      <c r="C27" s="1">
        <v>6.2499999999999995E-3</v>
      </c>
      <c r="D27" s="1">
        <v>1.1111111111111112E-2</v>
      </c>
      <c r="E27" s="1">
        <v>1.5462962962962963E-2</v>
      </c>
      <c r="F27" s="1">
        <v>2.4305555555555556E-2</v>
      </c>
      <c r="G27" s="1">
        <v>6.4814814814814813E-3</v>
      </c>
      <c r="H27" s="1">
        <v>1.0416666666666666E-2</v>
      </c>
    </row>
    <row r="28" spans="1:14" x14ac:dyDescent="0.25">
      <c r="A28" t="s">
        <v>41</v>
      </c>
      <c r="B28" s="7">
        <f t="shared" si="2"/>
        <v>7.3472222222222217E-2</v>
      </c>
      <c r="C28" s="1">
        <v>4.8472222222222222E-2</v>
      </c>
      <c r="D28" s="1">
        <v>2.4999999999999998E-2</v>
      </c>
    </row>
    <row r="29" spans="1:14" x14ac:dyDescent="0.25">
      <c r="A29" t="s">
        <v>50</v>
      </c>
      <c r="B29" s="7">
        <f t="shared" si="2"/>
        <v>2.0833333333333332E-2</v>
      </c>
      <c r="C29" s="1">
        <v>2.0833333333333332E-2</v>
      </c>
    </row>
    <row r="30" spans="1:14" x14ac:dyDescent="0.25">
      <c r="A30" t="s">
        <v>143</v>
      </c>
      <c r="B30" s="7">
        <f t="shared" si="2"/>
        <v>1.0416666666666666E-2</v>
      </c>
      <c r="C30" s="1">
        <v>1.0416666666666666E-2</v>
      </c>
      <c r="D30" s="1"/>
    </row>
    <row r="31" spans="1:14" x14ac:dyDescent="0.25">
      <c r="A31" t="s">
        <v>21</v>
      </c>
      <c r="B31" s="7">
        <f t="shared" si="2"/>
        <v>8.7349537037037045E-2</v>
      </c>
      <c r="C31" s="1">
        <v>7.0023148148148154E-3</v>
      </c>
      <c r="D31" s="1">
        <v>1.4513888888888889E-2</v>
      </c>
      <c r="E31" s="1">
        <v>3.0555555555555555E-2</v>
      </c>
      <c r="F31" s="1">
        <v>3.5277777777777776E-2</v>
      </c>
    </row>
    <row r="32" spans="1:14" x14ac:dyDescent="0.25">
      <c r="A32" t="s">
        <v>15</v>
      </c>
      <c r="B32" s="7">
        <f t="shared" si="2"/>
        <v>0.1416898148148148</v>
      </c>
      <c r="C32" s="1">
        <v>7.2916666666666659E-3</v>
      </c>
      <c r="D32" s="1">
        <v>1.4108796296296295E-2</v>
      </c>
      <c r="E32" s="1">
        <v>1.7685185185185182E-2</v>
      </c>
      <c r="F32" s="1">
        <v>2.1423611111111112E-2</v>
      </c>
      <c r="G32" s="1">
        <v>8.0787037037037043E-3</v>
      </c>
      <c r="H32" s="1">
        <v>9.0856481481481483E-3</v>
      </c>
      <c r="I32" s="1">
        <v>1.1805555555555555E-2</v>
      </c>
      <c r="J32" s="1">
        <v>7.6388888888888886E-3</v>
      </c>
      <c r="K32" s="1">
        <v>1.1608796296296296E-2</v>
      </c>
      <c r="L32" s="1">
        <v>9.3518518518518525E-3</v>
      </c>
      <c r="M32" s="1">
        <v>1.3194444444444444E-2</v>
      </c>
      <c r="N32" s="1">
        <v>1.0416666666666666E-2</v>
      </c>
    </row>
    <row r="33" spans="1:11" x14ac:dyDescent="0.25">
      <c r="A33" t="s">
        <v>51</v>
      </c>
      <c r="B33" s="7">
        <f t="shared" si="2"/>
        <v>2.0833333333333332E-2</v>
      </c>
      <c r="C33" s="1">
        <v>2.0833333333333332E-2</v>
      </c>
      <c r="D33" s="1"/>
    </row>
    <row r="34" spans="1:11" x14ac:dyDescent="0.25">
      <c r="A34" t="s">
        <v>139</v>
      </c>
      <c r="B34" s="7">
        <f t="shared" si="2"/>
        <v>0.16799768518518518</v>
      </c>
      <c r="C34" s="1">
        <v>4.8657407407407406E-2</v>
      </c>
      <c r="D34" s="1">
        <v>3.6006944444444446E-2</v>
      </c>
      <c r="E34" s="1">
        <v>8.3333333333333329E-2</v>
      </c>
    </row>
    <row r="35" spans="1:11" x14ac:dyDescent="0.25">
      <c r="A35" t="s">
        <v>144</v>
      </c>
      <c r="B35" s="7">
        <f t="shared" si="2"/>
        <v>9.7222222222222224E-3</v>
      </c>
      <c r="C35" s="1">
        <v>9.7222222222222224E-3</v>
      </c>
    </row>
    <row r="36" spans="1:11" x14ac:dyDescent="0.25">
      <c r="A36" t="s">
        <v>49</v>
      </c>
      <c r="B36" s="7">
        <f t="shared" si="2"/>
        <v>5.0277777777777775E-2</v>
      </c>
      <c r="C36" s="1">
        <v>1.7361111111111112E-2</v>
      </c>
      <c r="D36" s="1">
        <v>3.2916666666666664E-2</v>
      </c>
    </row>
    <row r="37" spans="1:11" x14ac:dyDescent="0.25">
      <c r="B37" s="7"/>
      <c r="C37" s="1"/>
      <c r="D37" s="1"/>
    </row>
    <row r="38" spans="1:11" x14ac:dyDescent="0.25">
      <c r="A38" s="2" t="s">
        <v>160</v>
      </c>
      <c r="B38" s="3">
        <f>SUM(B39:B47)</f>
        <v>1.1014930555555555</v>
      </c>
    </row>
    <row r="39" spans="1:11" x14ac:dyDescent="0.25">
      <c r="A39" t="s">
        <v>48</v>
      </c>
      <c r="B39" s="7">
        <f t="shared" ref="B39:B47" si="3">SUM(C39:P39)</f>
        <v>0.28836805555555556</v>
      </c>
      <c r="C39" s="1">
        <v>6.805555555555555E-2</v>
      </c>
      <c r="D39" s="1">
        <v>0.12847222222222224</v>
      </c>
      <c r="E39" s="1">
        <v>3.3506944444444443E-2</v>
      </c>
      <c r="F39" s="1">
        <v>2.7777777777777776E-2</v>
      </c>
      <c r="G39" s="1">
        <v>3.0555555555555555E-2</v>
      </c>
      <c r="H39" s="1"/>
    </row>
    <row r="40" spans="1:11" x14ac:dyDescent="0.25">
      <c r="A40" t="s">
        <v>65</v>
      </c>
      <c r="B40" s="7">
        <f t="shared" si="3"/>
        <v>3.0150462962962962E-2</v>
      </c>
      <c r="C40" s="1">
        <v>3.0150462962962962E-2</v>
      </c>
      <c r="D40" s="1"/>
      <c r="E40" s="1"/>
      <c r="F40" s="1"/>
      <c r="G40" s="1"/>
      <c r="H40" s="1"/>
    </row>
    <row r="41" spans="1:11" x14ac:dyDescent="0.25">
      <c r="A41" t="s">
        <v>30</v>
      </c>
      <c r="B41" s="7">
        <f t="shared" si="3"/>
        <v>1.539351851851852E-2</v>
      </c>
      <c r="C41" s="1">
        <v>1.539351851851852E-2</v>
      </c>
    </row>
    <row r="42" spans="1:11" x14ac:dyDescent="0.25">
      <c r="A42" t="s">
        <v>40</v>
      </c>
      <c r="B42" s="7">
        <f t="shared" si="3"/>
        <v>0.44927083333333334</v>
      </c>
      <c r="C42" s="1">
        <v>5.2708333333333336E-2</v>
      </c>
      <c r="D42" s="1">
        <v>8.8888888888888892E-2</v>
      </c>
      <c r="E42" s="1">
        <v>3.6805555555555557E-2</v>
      </c>
      <c r="F42" s="1">
        <v>9.8414351851851836E-2</v>
      </c>
      <c r="G42" s="1">
        <v>7.6851851851851847E-3</v>
      </c>
      <c r="H42" s="1">
        <v>4.7569444444444447E-3</v>
      </c>
      <c r="I42" s="1">
        <v>7.5694444444444439E-2</v>
      </c>
      <c r="J42" s="1">
        <v>6.9444444444444434E-2</v>
      </c>
      <c r="K42" s="1">
        <v>1.4872685185185185E-2</v>
      </c>
    </row>
    <row r="43" spans="1:11" x14ac:dyDescent="0.25">
      <c r="A43" t="s">
        <v>59</v>
      </c>
      <c r="B43" s="7">
        <f t="shared" si="3"/>
        <v>1.8599537037037036E-2</v>
      </c>
      <c r="C43" s="1">
        <v>1.8599537037037036E-2</v>
      </c>
      <c r="D43" s="1"/>
      <c r="E43" s="1"/>
      <c r="F43" s="1"/>
      <c r="G43" s="1"/>
      <c r="H43" s="1"/>
    </row>
    <row r="44" spans="1:11" x14ac:dyDescent="0.25">
      <c r="A44" t="s">
        <v>60</v>
      </c>
      <c r="B44" s="7">
        <f t="shared" si="3"/>
        <v>6.6770833333333335E-2</v>
      </c>
      <c r="C44" s="1">
        <v>6.6770833333333335E-2</v>
      </c>
      <c r="D44" s="1"/>
      <c r="E44" s="1"/>
      <c r="F44" s="1"/>
      <c r="G44" s="1"/>
      <c r="H44" s="1"/>
    </row>
    <row r="45" spans="1:11" x14ac:dyDescent="0.25">
      <c r="A45" t="s">
        <v>47</v>
      </c>
      <c r="B45" s="7">
        <f t="shared" si="3"/>
        <v>0.1683217592592593</v>
      </c>
      <c r="C45" s="1">
        <v>0.12105324074074075</v>
      </c>
      <c r="D45" s="1">
        <v>2.7129629629629632E-2</v>
      </c>
      <c r="E45" s="1">
        <v>2.013888888888889E-2</v>
      </c>
      <c r="F45" s="1"/>
      <c r="G45" s="1"/>
      <c r="H45" s="1"/>
    </row>
    <row r="46" spans="1:11" x14ac:dyDescent="0.25">
      <c r="A46" t="s">
        <v>20</v>
      </c>
      <c r="B46" s="7">
        <f t="shared" si="3"/>
        <v>2.4305555555555556E-2</v>
      </c>
      <c r="C46" s="1">
        <v>2.4305555555555556E-2</v>
      </c>
    </row>
    <row r="47" spans="1:11" x14ac:dyDescent="0.25">
      <c r="A47" t="s">
        <v>53</v>
      </c>
      <c r="B47" s="7">
        <f t="shared" si="3"/>
        <v>4.0312500000000001E-2</v>
      </c>
      <c r="C47" s="1">
        <v>1.7939814814814815E-2</v>
      </c>
      <c r="D47" s="1">
        <v>9.1782407407407403E-3</v>
      </c>
      <c r="E47" s="1">
        <v>1.3194444444444444E-2</v>
      </c>
      <c r="F47" s="1"/>
      <c r="G47" s="1"/>
      <c r="H47" s="1"/>
    </row>
    <row r="48" spans="1:11" x14ac:dyDescent="0.25">
      <c r="B48" s="7"/>
      <c r="C48" s="1"/>
      <c r="D48" s="1"/>
      <c r="E48" s="1"/>
      <c r="F48" s="1"/>
      <c r="G48" s="1"/>
      <c r="H48" s="1"/>
    </row>
    <row r="49" spans="1:15" x14ac:dyDescent="0.25">
      <c r="A49" s="2" t="s">
        <v>172</v>
      </c>
      <c r="B49" s="3">
        <f>SUM(B50)</f>
        <v>9.7430555555555562E-2</v>
      </c>
      <c r="C49" s="1"/>
      <c r="D49" s="1"/>
      <c r="E49" s="1"/>
      <c r="F49" s="1"/>
      <c r="G49" s="1"/>
      <c r="H49" s="1"/>
    </row>
    <row r="50" spans="1:15" x14ac:dyDescent="0.25">
      <c r="A50" s="4" t="s">
        <v>173</v>
      </c>
      <c r="B50" s="7">
        <f t="shared" ref="B50" si="4">SUM(C50:P50)</f>
        <v>9.7430555555555562E-2</v>
      </c>
      <c r="C50" s="1">
        <v>9.7430555555555562E-2</v>
      </c>
      <c r="D50" s="1"/>
      <c r="E50" s="1"/>
      <c r="F50" s="1"/>
      <c r="G50" s="1"/>
      <c r="H50" s="1"/>
    </row>
    <row r="51" spans="1:15" x14ac:dyDescent="0.25">
      <c r="A51" s="4"/>
      <c r="B51" s="7"/>
      <c r="C51" s="1"/>
      <c r="D51" s="1"/>
      <c r="E51" s="1"/>
      <c r="F51" s="1"/>
      <c r="G51" s="1"/>
      <c r="H51" s="1"/>
    </row>
    <row r="52" spans="1:15" x14ac:dyDescent="0.25">
      <c r="A52" s="2" t="s">
        <v>171</v>
      </c>
      <c r="B52" s="3">
        <f>SUM(B53:B59)</f>
        <v>1.0735300925925926</v>
      </c>
    </row>
    <row r="53" spans="1:15" x14ac:dyDescent="0.25">
      <c r="A53" t="s">
        <v>14</v>
      </c>
      <c r="B53" s="7">
        <f t="shared" ref="B53:B59" si="5">SUM(C53:P53)</f>
        <v>0.55445601851851856</v>
      </c>
      <c r="C53" s="1">
        <v>1.9085648148148147E-2</v>
      </c>
      <c r="D53" s="1">
        <v>0.11458333333333333</v>
      </c>
      <c r="E53" s="1">
        <v>4.3958333333333328E-2</v>
      </c>
      <c r="F53" s="1">
        <v>4.027777777777778E-2</v>
      </c>
      <c r="G53" s="1">
        <v>3.2835648148148149E-2</v>
      </c>
      <c r="H53" s="1">
        <v>1.8749999999999999E-2</v>
      </c>
      <c r="I53" s="1">
        <v>2.7083333333333334E-2</v>
      </c>
      <c r="J53" s="1">
        <v>1.1354166666666667E-2</v>
      </c>
      <c r="K53" s="1">
        <v>3.1944444444444449E-2</v>
      </c>
      <c r="L53" s="1">
        <v>3.888888888888889E-2</v>
      </c>
      <c r="M53" s="1">
        <v>0.11388888888888889</v>
      </c>
      <c r="N53" s="1">
        <v>1.0416666666666666E-2</v>
      </c>
      <c r="O53" s="1">
        <v>5.1388888888888894E-2</v>
      </c>
    </row>
    <row r="54" spans="1:15" x14ac:dyDescent="0.25">
      <c r="A54" t="s">
        <v>39</v>
      </c>
      <c r="B54" s="7">
        <f t="shared" si="5"/>
        <v>0.19342592592592595</v>
      </c>
      <c r="C54" s="1">
        <v>5.9027777777777783E-2</v>
      </c>
      <c r="D54" s="1">
        <v>5.2083333333333336E-2</v>
      </c>
      <c r="E54" s="1">
        <v>8.2314814814814813E-2</v>
      </c>
    </row>
    <row r="55" spans="1:15" x14ac:dyDescent="0.25">
      <c r="A55" t="s">
        <v>22</v>
      </c>
      <c r="B55" s="7">
        <f t="shared" si="5"/>
        <v>4.2615740740740739E-2</v>
      </c>
      <c r="C55" s="1">
        <v>8.5763888888888886E-3</v>
      </c>
      <c r="D55" s="1">
        <v>1.1805555555555555E-2</v>
      </c>
      <c r="E55" s="1">
        <v>7.6388888888888886E-3</v>
      </c>
      <c r="F55" s="1">
        <v>1.4594907407407405E-2</v>
      </c>
    </row>
    <row r="56" spans="1:15" x14ac:dyDescent="0.25">
      <c r="A56" t="s">
        <v>62</v>
      </c>
      <c r="B56" s="7">
        <f t="shared" si="5"/>
        <v>6.896990740740741E-2</v>
      </c>
      <c r="C56" s="1">
        <v>2.1053240740740744E-2</v>
      </c>
      <c r="D56" s="1">
        <v>4.7916666666666663E-2</v>
      </c>
      <c r="E56" s="1"/>
    </row>
    <row r="57" spans="1:15" x14ac:dyDescent="0.25">
      <c r="A57" t="s">
        <v>57</v>
      </c>
      <c r="B57" s="7">
        <f t="shared" si="5"/>
        <v>2.6388888888888889E-2</v>
      </c>
      <c r="C57" s="1">
        <v>2.6388888888888889E-2</v>
      </c>
      <c r="D57" s="1"/>
      <c r="E57" s="1"/>
    </row>
    <row r="58" spans="1:15" x14ac:dyDescent="0.25">
      <c r="A58" t="s">
        <v>66</v>
      </c>
      <c r="B58" s="7">
        <f t="shared" si="5"/>
        <v>0.1111111111111111</v>
      </c>
      <c r="C58" s="1">
        <v>0.1111111111111111</v>
      </c>
      <c r="D58" s="1"/>
      <c r="E58" s="1"/>
    </row>
    <row r="59" spans="1:15" x14ac:dyDescent="0.25">
      <c r="A59" t="s">
        <v>18</v>
      </c>
      <c r="B59" s="7">
        <f t="shared" si="5"/>
        <v>7.6562500000000006E-2</v>
      </c>
      <c r="C59" s="1">
        <v>3.2222222222222222E-2</v>
      </c>
      <c r="D59" s="1">
        <v>2.4594907407407409E-2</v>
      </c>
      <c r="E59" s="1">
        <v>1.9745370370370371E-2</v>
      </c>
    </row>
    <row r="60" spans="1:15" x14ac:dyDescent="0.25">
      <c r="B60" s="7"/>
      <c r="C60" s="1"/>
      <c r="D60" s="1"/>
      <c r="E60" s="1"/>
    </row>
    <row r="61" spans="1:15" x14ac:dyDescent="0.25">
      <c r="A61" s="2" t="s">
        <v>193</v>
      </c>
      <c r="B61" s="3">
        <f>SUM(B52,B49,B38,B26,B15,B5)</f>
        <v>4.1909143518518519</v>
      </c>
    </row>
    <row r="65" spans="1:2" x14ac:dyDescent="0.25">
      <c r="A65" s="2" t="s">
        <v>176</v>
      </c>
      <c r="B65" s="3">
        <v>5.2979166666666666</v>
      </c>
    </row>
  </sheetData>
  <sortState xmlns:xlrd2="http://schemas.microsoft.com/office/spreadsheetml/2017/richdata2" ref="A27:O36">
    <sortCondition ref="A2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3F595-46A8-4A1C-982E-C6086FB95742}">
  <dimension ref="A1:T76"/>
  <sheetViews>
    <sheetView zoomScale="85" zoomScaleNormal="85" workbookViewId="0">
      <selection activeCell="B1" sqref="B1"/>
    </sheetView>
  </sheetViews>
  <sheetFormatPr defaultRowHeight="15" x14ac:dyDescent="0.25"/>
  <cols>
    <col min="1" max="1" width="29.7109375" customWidth="1"/>
    <col min="2" max="2" width="15.140625" customWidth="1"/>
  </cols>
  <sheetData>
    <row r="1" spans="1:9" x14ac:dyDescent="0.25">
      <c r="A1" t="s">
        <v>2</v>
      </c>
      <c r="B1" s="4" t="s">
        <v>194</v>
      </c>
      <c r="E1" s="2" t="s">
        <v>37</v>
      </c>
      <c r="G1">
        <v>18</v>
      </c>
      <c r="I1" t="s">
        <v>123</v>
      </c>
    </row>
    <row r="2" spans="1:9" x14ac:dyDescent="0.25">
      <c r="B2" s="2"/>
    </row>
    <row r="3" spans="1:9" x14ac:dyDescent="0.25">
      <c r="A3" s="2" t="s">
        <v>3</v>
      </c>
      <c r="B3" s="2" t="s">
        <v>175</v>
      </c>
    </row>
    <row r="4" spans="1:9" x14ac:dyDescent="0.25">
      <c r="A4" s="2"/>
      <c r="B4" s="2"/>
    </row>
    <row r="5" spans="1:9" x14ac:dyDescent="0.25">
      <c r="A5" s="2" t="s">
        <v>33</v>
      </c>
      <c r="B5" s="3">
        <f>SUM(B6:B11)</f>
        <v>0.58461805555555568</v>
      </c>
    </row>
    <row r="6" spans="1:9" x14ac:dyDescent="0.25">
      <c r="A6" t="s">
        <v>5</v>
      </c>
      <c r="B6" s="6">
        <f t="shared" ref="B6:B11" si="0">SUM(C6:T6)</f>
        <v>0.1604976851851852</v>
      </c>
      <c r="C6" s="1">
        <v>2.4999999999999998E-2</v>
      </c>
      <c r="D6" s="1">
        <v>5.6944444444444443E-2</v>
      </c>
      <c r="E6" s="1">
        <v>1.6666666666666666E-2</v>
      </c>
      <c r="F6" s="1">
        <v>1.7361111111111112E-2</v>
      </c>
      <c r="G6" s="1">
        <v>4.4525462962962968E-2</v>
      </c>
    </row>
    <row r="7" spans="1:9" x14ac:dyDescent="0.25">
      <c r="A7" t="s">
        <v>7</v>
      </c>
      <c r="B7" s="6">
        <f t="shared" si="0"/>
        <v>4.6423611111111117E-2</v>
      </c>
      <c r="C7" s="1">
        <v>1.3784722222222224E-2</v>
      </c>
      <c r="D7" s="1">
        <v>3.2638888888888891E-2</v>
      </c>
    </row>
    <row r="8" spans="1:9" x14ac:dyDescent="0.25">
      <c r="A8" t="s">
        <v>6</v>
      </c>
      <c r="B8" s="6">
        <f t="shared" si="0"/>
        <v>6.8749999999999992E-2</v>
      </c>
      <c r="C8" s="1">
        <v>4.7916666666666663E-2</v>
      </c>
      <c r="D8" s="1">
        <v>2.0833333333333332E-2</v>
      </c>
    </row>
    <row r="9" spans="1:9" x14ac:dyDescent="0.25">
      <c r="A9" t="s">
        <v>26</v>
      </c>
      <c r="B9" s="6">
        <f t="shared" si="0"/>
        <v>8.0474537037037025E-2</v>
      </c>
      <c r="C9" s="1">
        <v>6.9444444444444441E-3</v>
      </c>
      <c r="D9" s="1">
        <v>1.3194444444444444E-2</v>
      </c>
      <c r="E9" s="1">
        <v>1.4374999999999999E-2</v>
      </c>
      <c r="F9" s="1">
        <v>1.7939814814814815E-2</v>
      </c>
      <c r="G9" s="1">
        <v>2.8020833333333332E-2</v>
      </c>
    </row>
    <row r="10" spans="1:9" x14ac:dyDescent="0.25">
      <c r="A10" t="s">
        <v>64</v>
      </c>
      <c r="B10" s="6">
        <f t="shared" si="0"/>
        <v>0.14722222222222223</v>
      </c>
      <c r="C10" s="1">
        <v>0.11388888888888889</v>
      </c>
      <c r="D10" s="1">
        <v>3.3333333333333333E-2</v>
      </c>
    </row>
    <row r="11" spans="1:9" x14ac:dyDescent="0.25">
      <c r="A11" t="s">
        <v>32</v>
      </c>
      <c r="B11" s="6">
        <f t="shared" si="0"/>
        <v>8.1250000000000003E-2</v>
      </c>
      <c r="C11" s="1">
        <v>8.1250000000000003E-2</v>
      </c>
    </row>
    <row r="12" spans="1:9" x14ac:dyDescent="0.25">
      <c r="B12" s="6"/>
      <c r="C12" s="1"/>
    </row>
    <row r="13" spans="1:9" x14ac:dyDescent="0.25">
      <c r="A13" s="2" t="s">
        <v>34</v>
      </c>
      <c r="B13" s="3">
        <f>SUM(B14:B19)</f>
        <v>0.28203703703703703</v>
      </c>
    </row>
    <row r="14" spans="1:9" x14ac:dyDescent="0.25">
      <c r="A14" t="s">
        <v>85</v>
      </c>
      <c r="B14" s="6">
        <f t="shared" ref="B14:B19" si="1">SUM(C14:T14)</f>
        <v>4.0972222222222222E-2</v>
      </c>
      <c r="C14" s="1">
        <v>4.0972222222222222E-2</v>
      </c>
    </row>
    <row r="15" spans="1:9" x14ac:dyDescent="0.25">
      <c r="A15" t="s">
        <v>92</v>
      </c>
      <c r="B15" s="6">
        <f t="shared" si="1"/>
        <v>1.2430555555555554E-2</v>
      </c>
      <c r="C15" s="1">
        <v>1.2430555555555554E-2</v>
      </c>
    </row>
    <row r="16" spans="1:9" x14ac:dyDescent="0.25">
      <c r="A16" t="s">
        <v>77</v>
      </c>
      <c r="B16" s="6">
        <f t="shared" si="1"/>
        <v>2.0833333333333332E-2</v>
      </c>
      <c r="C16" s="1">
        <v>2.0833333333333332E-2</v>
      </c>
    </row>
    <row r="17" spans="1:19" x14ac:dyDescent="0.25">
      <c r="A17" t="s">
        <v>84</v>
      </c>
      <c r="B17" s="6">
        <f t="shared" si="1"/>
        <v>2.3090277777777779E-2</v>
      </c>
      <c r="C17" s="1">
        <v>2.3090277777777779E-2</v>
      </c>
    </row>
    <row r="18" spans="1:19" x14ac:dyDescent="0.25">
      <c r="A18" t="s">
        <v>74</v>
      </c>
      <c r="B18" s="6">
        <f t="shared" si="1"/>
        <v>0.12777777777777777</v>
      </c>
      <c r="C18" s="1">
        <v>6.8749999999999992E-2</v>
      </c>
      <c r="D18" t="s">
        <v>75</v>
      </c>
      <c r="E18" s="1">
        <v>5.9027777777777783E-2</v>
      </c>
    </row>
    <row r="19" spans="1:19" x14ac:dyDescent="0.25">
      <c r="A19" t="s">
        <v>54</v>
      </c>
      <c r="B19" s="6">
        <f t="shared" si="1"/>
        <v>5.693287037037037E-2</v>
      </c>
      <c r="C19" s="1">
        <v>2.4305555555555556E-2</v>
      </c>
      <c r="D19" s="1">
        <v>3.2627314814814817E-2</v>
      </c>
    </row>
    <row r="20" spans="1:19" x14ac:dyDescent="0.25">
      <c r="B20" s="6"/>
      <c r="C20" s="1"/>
      <c r="D20" s="1"/>
    </row>
    <row r="21" spans="1:19" x14ac:dyDescent="0.25">
      <c r="A21" s="2" t="s">
        <v>35</v>
      </c>
      <c r="B21" s="3">
        <f>SUM(B22:B37)</f>
        <v>1.4141319444444442</v>
      </c>
    </row>
    <row r="22" spans="1:19" x14ac:dyDescent="0.25">
      <c r="A22" t="s">
        <v>4</v>
      </c>
      <c r="B22" s="6">
        <f t="shared" ref="B22:B37" si="2">SUM(C22:T22)</f>
        <v>2.8472222222222222E-2</v>
      </c>
      <c r="C22" s="1">
        <v>4.1666666666666666E-3</v>
      </c>
      <c r="D22" s="1">
        <v>2.4305555555555556E-2</v>
      </c>
    </row>
    <row r="23" spans="1:19" x14ac:dyDescent="0.25">
      <c r="A23" t="s">
        <v>79</v>
      </c>
      <c r="B23" s="6">
        <f t="shared" si="2"/>
        <v>1.2499999999999999E-2</v>
      </c>
      <c r="C23" s="1">
        <v>1.2499999999999999E-2</v>
      </c>
    </row>
    <row r="24" spans="1:19" x14ac:dyDescent="0.25">
      <c r="A24" t="s">
        <v>41</v>
      </c>
      <c r="B24" s="6">
        <f t="shared" si="2"/>
        <v>5.3495370370370374E-2</v>
      </c>
      <c r="C24" s="1">
        <v>1.7488425925925925E-2</v>
      </c>
      <c r="D24" s="1">
        <v>3.6006944444444446E-2</v>
      </c>
    </row>
    <row r="25" spans="1:19" x14ac:dyDescent="0.25">
      <c r="A25" t="s">
        <v>72</v>
      </c>
      <c r="B25" s="6">
        <f t="shared" si="2"/>
        <v>4.929398148148148E-2</v>
      </c>
      <c r="C25" s="1">
        <v>6.9444444444444441E-3</v>
      </c>
      <c r="D25" s="1">
        <v>4.2349537037037033E-2</v>
      </c>
    </row>
    <row r="26" spans="1:19" x14ac:dyDescent="0.25">
      <c r="A26" t="s">
        <v>69</v>
      </c>
      <c r="B26" s="6">
        <f t="shared" si="2"/>
        <v>8.099537037037037E-2</v>
      </c>
      <c r="C26" s="1">
        <v>1.8055555555555557E-2</v>
      </c>
      <c r="D26" s="1">
        <v>2.9224537037037038E-2</v>
      </c>
      <c r="E26" s="1">
        <v>1.0694444444444444E-2</v>
      </c>
      <c r="F26" s="1">
        <v>2.3020833333333334E-2</v>
      </c>
    </row>
    <row r="27" spans="1:19" x14ac:dyDescent="0.25">
      <c r="A27" t="s">
        <v>142</v>
      </c>
      <c r="B27" s="6">
        <f t="shared" si="2"/>
        <v>4.7222222222222221E-2</v>
      </c>
      <c r="C27" s="1">
        <v>4.7222222222222221E-2</v>
      </c>
    </row>
    <row r="28" spans="1:19" x14ac:dyDescent="0.25">
      <c r="A28" t="s">
        <v>21</v>
      </c>
      <c r="B28" s="6">
        <f t="shared" si="2"/>
        <v>0.19144675925925927</v>
      </c>
      <c r="C28" s="1">
        <v>1.0416666666666666E-2</v>
      </c>
      <c r="D28" s="1">
        <v>4.3287037037037041E-2</v>
      </c>
      <c r="E28" s="1">
        <v>6.6909722222222232E-2</v>
      </c>
      <c r="F28" s="1">
        <v>7.0833333333333331E-2</v>
      </c>
    </row>
    <row r="29" spans="1:19" x14ac:dyDescent="0.25">
      <c r="A29" t="s">
        <v>91</v>
      </c>
      <c r="B29" s="6">
        <f t="shared" si="2"/>
        <v>2.9166666666666664E-2</v>
      </c>
      <c r="C29" s="1">
        <v>2.9166666666666664E-2</v>
      </c>
      <c r="D29" s="1"/>
      <c r="E29" s="1"/>
    </row>
    <row r="30" spans="1:19" x14ac:dyDescent="0.25">
      <c r="A30" t="s">
        <v>15</v>
      </c>
      <c r="B30" s="6">
        <f t="shared" si="2"/>
        <v>0.32055555555555554</v>
      </c>
      <c r="C30" s="1">
        <v>1.1805555555555555E-2</v>
      </c>
      <c r="D30" s="1">
        <v>9.432870370370371E-3</v>
      </c>
      <c r="E30" s="1">
        <v>1.3888888888888888E-2</v>
      </c>
      <c r="F30" s="1">
        <v>4.3055555555555562E-2</v>
      </c>
      <c r="G30" s="1">
        <v>1.1805555555555555E-2</v>
      </c>
      <c r="H30" s="1">
        <v>8.3333333333333332E-3</v>
      </c>
      <c r="I30" s="1">
        <v>2.0833333333333332E-2</v>
      </c>
      <c r="J30" s="1">
        <v>1.5949074074074074E-2</v>
      </c>
      <c r="K30" t="s">
        <v>78</v>
      </c>
      <c r="L30" s="1">
        <v>3.6921296296296292E-2</v>
      </c>
      <c r="M30" s="1">
        <v>2.5694444444444447E-2</v>
      </c>
      <c r="N30" s="1">
        <v>2.2916666666666669E-2</v>
      </c>
      <c r="O30" s="1">
        <v>6.1064814814814815E-2</v>
      </c>
      <c r="P30" s="1">
        <v>7.6388888888888886E-3</v>
      </c>
      <c r="Q30" s="1">
        <v>8.3333333333333332E-3</v>
      </c>
      <c r="R30" s="1">
        <v>8.2986111111111108E-3</v>
      </c>
      <c r="S30" s="1">
        <v>1.4583333333333332E-2</v>
      </c>
    </row>
    <row r="31" spans="1:19" x14ac:dyDescent="0.25">
      <c r="A31" t="s">
        <v>82</v>
      </c>
      <c r="B31" s="6">
        <f t="shared" si="2"/>
        <v>1.7766203703703704E-2</v>
      </c>
      <c r="C31" s="1">
        <v>1.7766203703703704E-2</v>
      </c>
    </row>
    <row r="32" spans="1:19" x14ac:dyDescent="0.25">
      <c r="A32" t="s">
        <v>83</v>
      </c>
      <c r="B32" s="6">
        <f t="shared" si="2"/>
        <v>6.6319444444444446E-3</v>
      </c>
      <c r="C32" s="1">
        <v>6.6319444444444446E-3</v>
      </c>
    </row>
    <row r="33" spans="1:7" x14ac:dyDescent="0.25">
      <c r="A33" t="s">
        <v>139</v>
      </c>
      <c r="B33" s="6">
        <f t="shared" si="2"/>
        <v>0.39600694444444445</v>
      </c>
      <c r="C33" s="1">
        <v>4.1666666666666664E-2</v>
      </c>
      <c r="D33" s="1">
        <v>6.1805555555555558E-2</v>
      </c>
      <c r="E33" s="1">
        <v>0.1842013888888889</v>
      </c>
      <c r="F33" s="1">
        <v>5.7638888888888885E-2</v>
      </c>
      <c r="G33" s="1">
        <v>5.0694444444444452E-2</v>
      </c>
    </row>
    <row r="34" spans="1:7" x14ac:dyDescent="0.25">
      <c r="A34" t="s">
        <v>86</v>
      </c>
      <c r="B34" s="6">
        <f t="shared" si="2"/>
        <v>5.6817129629629627E-2</v>
      </c>
      <c r="C34" s="1">
        <v>5.6817129629629627E-2</v>
      </c>
      <c r="D34" s="1"/>
      <c r="E34" s="1"/>
    </row>
    <row r="35" spans="1:7" x14ac:dyDescent="0.25">
      <c r="A35" t="s">
        <v>73</v>
      </c>
      <c r="B35" s="6">
        <f t="shared" si="2"/>
        <v>3.1203703703703706E-2</v>
      </c>
      <c r="C35" s="1">
        <v>1.5972222222222224E-2</v>
      </c>
      <c r="D35" s="1">
        <v>1.5231481481481483E-2</v>
      </c>
      <c r="E35" s="1"/>
    </row>
    <row r="36" spans="1:7" x14ac:dyDescent="0.25">
      <c r="A36" t="s">
        <v>70</v>
      </c>
      <c r="B36" s="6">
        <f t="shared" si="2"/>
        <v>9.2245370370370363E-3</v>
      </c>
      <c r="C36" s="1">
        <v>9.2245370370370363E-3</v>
      </c>
    </row>
    <row r="37" spans="1:7" x14ac:dyDescent="0.25">
      <c r="A37" t="s">
        <v>68</v>
      </c>
      <c r="B37" s="6">
        <f t="shared" si="2"/>
        <v>8.3333333333333329E-2</v>
      </c>
      <c r="C37" s="1">
        <v>2.9861111111111113E-2</v>
      </c>
      <c r="D37" s="1">
        <v>5.347222222222222E-2</v>
      </c>
    </row>
    <row r="38" spans="1:7" x14ac:dyDescent="0.25">
      <c r="B38" s="6"/>
      <c r="C38" s="1"/>
      <c r="D38" s="1"/>
    </row>
    <row r="39" spans="1:7" x14ac:dyDescent="0.25">
      <c r="A39" s="2" t="s">
        <v>160</v>
      </c>
      <c r="B39" s="3">
        <f>SUM(B40:B42)</f>
        <v>4.2361111111111106E-2</v>
      </c>
    </row>
    <row r="40" spans="1:7" x14ac:dyDescent="0.25">
      <c r="A40" t="s">
        <v>76</v>
      </c>
      <c r="B40" s="6">
        <f>SUM(C40:T40)</f>
        <v>1.9444444444444445E-2</v>
      </c>
      <c r="C40" s="1">
        <v>1.9444444444444445E-2</v>
      </c>
    </row>
    <row r="41" spans="1:7" x14ac:dyDescent="0.25">
      <c r="A41" t="s">
        <v>65</v>
      </c>
      <c r="B41" s="6">
        <f>SUM(C41:T41)</f>
        <v>1.6666666666666666E-2</v>
      </c>
      <c r="C41" s="1">
        <v>1.6666666666666666E-2</v>
      </c>
    </row>
    <row r="42" spans="1:7" x14ac:dyDescent="0.25">
      <c r="A42" t="s">
        <v>88</v>
      </c>
      <c r="B42" s="6">
        <f>SUM(C42:T42)</f>
        <v>6.2499999999999995E-3</v>
      </c>
      <c r="C42" s="1">
        <v>6.2499999999999995E-3</v>
      </c>
    </row>
    <row r="43" spans="1:7" x14ac:dyDescent="0.25">
      <c r="B43" s="6"/>
      <c r="C43" s="1"/>
    </row>
    <row r="44" spans="1:7" x14ac:dyDescent="0.25">
      <c r="A44" s="2" t="s">
        <v>172</v>
      </c>
      <c r="B44" s="3">
        <f>SUM(B45:B61)</f>
        <v>1.0868865740740743</v>
      </c>
    </row>
    <row r="45" spans="1:7" x14ac:dyDescent="0.25">
      <c r="A45" s="4" t="s">
        <v>138</v>
      </c>
      <c r="B45" s="6">
        <f t="shared" ref="B45:B61" si="3">SUM(C45:T45)</f>
        <v>3.4826388888888886E-2</v>
      </c>
      <c r="C45" s="1">
        <v>3.4826388888888886E-2</v>
      </c>
      <c r="D45" s="1"/>
      <c r="E45" s="1"/>
      <c r="F45" s="1"/>
    </row>
    <row r="46" spans="1:7" x14ac:dyDescent="0.25">
      <c r="A46" s="4" t="s">
        <v>134</v>
      </c>
      <c r="B46" s="6">
        <f t="shared" si="3"/>
        <v>8.0902777777777778E-3</v>
      </c>
      <c r="C46" s="1">
        <v>8.0902777777777778E-3</v>
      </c>
      <c r="D46" s="1"/>
      <c r="E46" s="1"/>
      <c r="F46" s="1"/>
    </row>
    <row r="47" spans="1:7" x14ac:dyDescent="0.25">
      <c r="A47" s="4" t="s">
        <v>137</v>
      </c>
      <c r="B47" s="6">
        <f t="shared" si="3"/>
        <v>1.3888888888888888E-2</v>
      </c>
      <c r="C47" s="1">
        <v>1.3888888888888888E-2</v>
      </c>
      <c r="D47" s="1"/>
      <c r="E47" s="1"/>
      <c r="F47" s="1"/>
    </row>
    <row r="48" spans="1:7" x14ac:dyDescent="0.25">
      <c r="A48" s="4" t="s">
        <v>128</v>
      </c>
      <c r="B48" s="6">
        <f t="shared" si="3"/>
        <v>7.0833333333333331E-2</v>
      </c>
      <c r="C48" s="1">
        <v>7.0833333333333331E-2</v>
      </c>
      <c r="D48" s="1"/>
      <c r="E48" s="1"/>
      <c r="F48" s="1"/>
    </row>
    <row r="49" spans="1:20" x14ac:dyDescent="0.25">
      <c r="A49" s="4" t="s">
        <v>129</v>
      </c>
      <c r="B49" s="6">
        <f t="shared" si="3"/>
        <v>1.8055555555555557E-2</v>
      </c>
      <c r="C49" s="1">
        <v>1.8055555555555557E-2</v>
      </c>
      <c r="D49" s="1"/>
      <c r="E49" s="1"/>
      <c r="F49" s="1"/>
    </row>
    <row r="50" spans="1:20" x14ac:dyDescent="0.25">
      <c r="A50" s="4" t="s">
        <v>136</v>
      </c>
      <c r="B50" s="6">
        <f t="shared" si="3"/>
        <v>2.4305555555555556E-2</v>
      </c>
      <c r="C50" s="1">
        <v>2.4305555555555556E-2</v>
      </c>
      <c r="D50" s="1"/>
      <c r="E50" s="1"/>
      <c r="F50" s="1"/>
    </row>
    <row r="51" spans="1:20" x14ac:dyDescent="0.25">
      <c r="A51" s="4" t="s">
        <v>135</v>
      </c>
      <c r="B51" s="6">
        <f t="shared" si="3"/>
        <v>2.5694444444444447E-2</v>
      </c>
      <c r="C51" s="1">
        <v>2.5694444444444447E-2</v>
      </c>
      <c r="D51" s="1"/>
      <c r="E51" s="1"/>
      <c r="F51" s="1"/>
    </row>
    <row r="52" spans="1:20" x14ac:dyDescent="0.25">
      <c r="A52" s="4" t="s">
        <v>130</v>
      </c>
      <c r="B52" s="6">
        <f t="shared" si="3"/>
        <v>7.9166666666666663E-2</v>
      </c>
      <c r="C52" s="1">
        <v>7.9166666666666663E-2</v>
      </c>
      <c r="D52" s="1"/>
      <c r="E52" s="1"/>
      <c r="F52" s="1"/>
    </row>
    <row r="53" spans="1:20" x14ac:dyDescent="0.25">
      <c r="A53" s="4" t="s">
        <v>131</v>
      </c>
      <c r="B53" s="6">
        <f t="shared" si="3"/>
        <v>9.4097222222222238E-3</v>
      </c>
      <c r="C53" s="1">
        <v>9.4097222222222238E-3</v>
      </c>
      <c r="D53" s="1"/>
      <c r="E53" s="1"/>
      <c r="F53" s="1"/>
    </row>
    <row r="54" spans="1:20" x14ac:dyDescent="0.25">
      <c r="A54" s="4" t="s">
        <v>133</v>
      </c>
      <c r="B54" s="6">
        <f t="shared" si="3"/>
        <v>3.4027777777777775E-2</v>
      </c>
      <c r="C54" s="1">
        <v>3.4027777777777775E-2</v>
      </c>
      <c r="D54" s="1"/>
      <c r="E54" s="1"/>
      <c r="F54" s="1"/>
    </row>
    <row r="55" spans="1:20" x14ac:dyDescent="0.25">
      <c r="A55" s="4" t="s">
        <v>55</v>
      </c>
      <c r="B55" s="6">
        <f t="shared" si="3"/>
        <v>0.55336805555555557</v>
      </c>
      <c r="C55" s="1">
        <v>8.5254629629629639E-2</v>
      </c>
      <c r="D55" s="1">
        <v>5.2777777777777778E-2</v>
      </c>
      <c r="E55" s="1">
        <v>8.9733796296296298E-2</v>
      </c>
      <c r="F55" s="1">
        <v>0.10486111111111111</v>
      </c>
      <c r="G55" s="1">
        <v>9.5740740740740737E-2</v>
      </c>
      <c r="H55" s="1">
        <v>0.125</v>
      </c>
    </row>
    <row r="56" spans="1:20" x14ac:dyDescent="0.25">
      <c r="A56" s="4" t="s">
        <v>132</v>
      </c>
      <c r="B56" s="6">
        <f t="shared" si="3"/>
        <v>1.681712962962963E-2</v>
      </c>
      <c r="C56" s="1">
        <v>1.681712962962963E-2</v>
      </c>
      <c r="D56" s="1"/>
      <c r="E56" s="1"/>
      <c r="F56" s="1"/>
    </row>
    <row r="57" spans="1:20" x14ac:dyDescent="0.25">
      <c r="A57" s="4" t="s">
        <v>81</v>
      </c>
      <c r="B57" s="6">
        <f t="shared" si="3"/>
        <v>1.7766203703703704E-2</v>
      </c>
      <c r="C57" s="1">
        <v>1.7766203703703704E-2</v>
      </c>
      <c r="D57" s="1"/>
      <c r="E57" s="1"/>
      <c r="F57" s="1"/>
    </row>
    <row r="58" spans="1:20" x14ac:dyDescent="0.25">
      <c r="A58" s="4" t="s">
        <v>126</v>
      </c>
      <c r="B58" s="6">
        <f t="shared" si="3"/>
        <v>2.4999999999999998E-2</v>
      </c>
      <c r="C58" s="1">
        <v>2.4999999999999998E-2</v>
      </c>
      <c r="D58" s="1"/>
      <c r="E58" s="1"/>
      <c r="F58" s="1"/>
    </row>
    <row r="59" spans="1:20" x14ac:dyDescent="0.25">
      <c r="A59" s="4" t="s">
        <v>127</v>
      </c>
      <c r="B59" s="6">
        <f t="shared" si="3"/>
        <v>1.292824074074074E-2</v>
      </c>
      <c r="C59" s="1">
        <v>1.292824074074074E-2</v>
      </c>
      <c r="D59" s="1"/>
      <c r="E59" s="1"/>
      <c r="F59" s="1"/>
    </row>
    <row r="60" spans="1:20" x14ac:dyDescent="0.25">
      <c r="A60" s="4" t="s">
        <v>124</v>
      </c>
      <c r="B60" s="6">
        <f t="shared" si="3"/>
        <v>0.10937499999999999</v>
      </c>
      <c r="C60" s="1">
        <v>3.923611111111111E-2</v>
      </c>
      <c r="D60" s="1">
        <v>4.1666666666666664E-2</v>
      </c>
      <c r="E60" s="1">
        <v>2.8472222222222222E-2</v>
      </c>
      <c r="F60" s="1"/>
    </row>
    <row r="61" spans="1:20" x14ac:dyDescent="0.25">
      <c r="A61" s="4" t="s">
        <v>125</v>
      </c>
      <c r="B61" s="6">
        <f t="shared" si="3"/>
        <v>3.3333333333333333E-2</v>
      </c>
      <c r="C61" s="1">
        <v>1.4583333333333332E-2</v>
      </c>
      <c r="D61" s="1">
        <v>1.8749999999999999E-2</v>
      </c>
      <c r="E61" s="1"/>
      <c r="F61" s="1"/>
    </row>
    <row r="62" spans="1:20" x14ac:dyDescent="0.25">
      <c r="A62" s="4"/>
      <c r="B62" s="6"/>
      <c r="C62" s="1"/>
      <c r="D62" s="1"/>
      <c r="E62" s="1"/>
      <c r="F62" s="1"/>
    </row>
    <row r="63" spans="1:20" x14ac:dyDescent="0.25">
      <c r="A63" s="2" t="s">
        <v>171</v>
      </c>
      <c r="B63" s="3">
        <f>SUM(B64:B70)</f>
        <v>1.7493402777777776</v>
      </c>
    </row>
    <row r="64" spans="1:20" x14ac:dyDescent="0.25">
      <c r="A64" t="s">
        <v>14</v>
      </c>
      <c r="B64" s="6">
        <f t="shared" ref="B64:B70" si="4">SUM(C64:T64)</f>
        <v>0.88540509259259248</v>
      </c>
      <c r="C64" s="1">
        <v>0.13135416666666666</v>
      </c>
      <c r="D64" s="1">
        <v>4.3055555555555562E-2</v>
      </c>
      <c r="E64" s="1">
        <v>5.9027777777777783E-2</v>
      </c>
      <c r="F64" s="1">
        <v>2.6817129629629632E-2</v>
      </c>
      <c r="G64" s="1">
        <v>4.1666666666666664E-2</v>
      </c>
      <c r="H64" s="1">
        <v>3.2638888888888891E-2</v>
      </c>
      <c r="I64" s="1">
        <v>8.7500000000000008E-2</v>
      </c>
      <c r="J64" s="1">
        <v>4.9999999999999996E-2</v>
      </c>
      <c r="K64" s="1">
        <v>8.1944444444444445E-2</v>
      </c>
      <c r="L64" s="1">
        <v>3.7499999999999999E-2</v>
      </c>
      <c r="M64" s="1">
        <v>2.8472222222222222E-2</v>
      </c>
      <c r="N64" s="1">
        <v>7.6388888888888895E-2</v>
      </c>
      <c r="O64" s="1">
        <v>1.1805555555555555E-2</v>
      </c>
      <c r="P64" s="1">
        <v>1.0416666666666666E-2</v>
      </c>
      <c r="Q64" s="1">
        <v>9.7222222222222224E-3</v>
      </c>
      <c r="R64" s="1">
        <v>3.8344907407407411E-2</v>
      </c>
      <c r="S64" s="1">
        <v>0.10416666666666667</v>
      </c>
      <c r="T64" s="1">
        <v>1.4583333333333332E-2</v>
      </c>
    </row>
    <row r="65" spans="1:12" x14ac:dyDescent="0.25">
      <c r="A65" t="s">
        <v>71</v>
      </c>
      <c r="B65" s="6">
        <f t="shared" si="4"/>
        <v>0.11805555555555557</v>
      </c>
      <c r="C65" s="1">
        <v>0.11805555555555557</v>
      </c>
    </row>
    <row r="66" spans="1:12" x14ac:dyDescent="0.25">
      <c r="A66" t="s">
        <v>22</v>
      </c>
      <c r="B66" s="6">
        <f t="shared" si="4"/>
        <v>5.9155092592592592E-2</v>
      </c>
      <c r="C66" s="1">
        <v>5.2430555555555555E-3</v>
      </c>
      <c r="D66" s="1">
        <v>1.3136574074074077E-2</v>
      </c>
      <c r="E66" s="1">
        <v>5.162037037037037E-3</v>
      </c>
      <c r="F66" s="1">
        <v>1.3275462962962963E-2</v>
      </c>
      <c r="G66" s="1">
        <v>8.4490740740740741E-3</v>
      </c>
      <c r="H66" s="1">
        <v>1.3888888888888888E-2</v>
      </c>
    </row>
    <row r="67" spans="1:12" x14ac:dyDescent="0.25">
      <c r="A67" t="s">
        <v>80</v>
      </c>
      <c r="B67" s="6">
        <f t="shared" si="4"/>
        <v>4.7916666666666663E-2</v>
      </c>
      <c r="C67" s="1">
        <v>3.5416666666666666E-2</v>
      </c>
      <c r="D67" s="1">
        <v>1.2499999999999999E-2</v>
      </c>
    </row>
    <row r="68" spans="1:12" x14ac:dyDescent="0.25">
      <c r="A68" t="s">
        <v>57</v>
      </c>
      <c r="B68" s="6">
        <f t="shared" si="4"/>
        <v>0.4223958333333333</v>
      </c>
      <c r="C68" s="1">
        <v>4.9999999999999996E-2</v>
      </c>
      <c r="D68" s="1">
        <v>0.13055555555555556</v>
      </c>
      <c r="E68" s="1">
        <v>1.3194444444444444E-2</v>
      </c>
      <c r="F68" s="1">
        <v>2.013888888888889E-2</v>
      </c>
      <c r="G68" s="1">
        <v>6.2789351851851846E-2</v>
      </c>
      <c r="H68" s="1">
        <v>3.107638888888889E-2</v>
      </c>
      <c r="I68" s="1">
        <v>4.311342592592593E-2</v>
      </c>
      <c r="J68" s="1">
        <v>2.0833333333333332E-2</v>
      </c>
      <c r="K68" s="1">
        <v>3.125E-2</v>
      </c>
      <c r="L68" s="1">
        <v>1.9444444444444445E-2</v>
      </c>
    </row>
    <row r="69" spans="1:12" x14ac:dyDescent="0.25">
      <c r="A69" t="s">
        <v>89</v>
      </c>
      <c r="B69" s="6">
        <f t="shared" si="4"/>
        <v>2.0833333333333332E-2</v>
      </c>
      <c r="C69" s="1">
        <v>2.0833333333333332E-2</v>
      </c>
    </row>
    <row r="70" spans="1:12" x14ac:dyDescent="0.25">
      <c r="A70" t="s">
        <v>18</v>
      </c>
      <c r="B70" s="6">
        <f t="shared" si="4"/>
        <v>0.1955787037037037</v>
      </c>
      <c r="C70" s="1">
        <v>2.8472222222222222E-2</v>
      </c>
      <c r="D70" s="1">
        <v>5.2083333333333336E-2</v>
      </c>
      <c r="E70" s="1">
        <v>3.7499999999999999E-2</v>
      </c>
      <c r="F70" s="1">
        <v>6.2731481481481484E-3</v>
      </c>
      <c r="G70" s="1">
        <v>3.0555555555555555E-2</v>
      </c>
      <c r="H70" s="1">
        <v>2.2905092592592591E-2</v>
      </c>
      <c r="I70" s="1">
        <v>1.7789351851851851E-2</v>
      </c>
    </row>
    <row r="71" spans="1:12" x14ac:dyDescent="0.25">
      <c r="B71" s="6"/>
      <c r="C71" s="1"/>
      <c r="D71" s="1"/>
      <c r="E71" s="1"/>
      <c r="F71" s="1"/>
      <c r="G71" s="1"/>
      <c r="H71" s="1"/>
      <c r="I71" s="1"/>
    </row>
    <row r="72" spans="1:12" x14ac:dyDescent="0.25">
      <c r="A72" s="2" t="s">
        <v>193</v>
      </c>
      <c r="B72" s="3">
        <f>SUM(B63,B44,B39,B21,B13,B5)</f>
        <v>5.1593750000000007</v>
      </c>
    </row>
    <row r="76" spans="1:12" x14ac:dyDescent="0.25">
      <c r="A76" s="2" t="s">
        <v>176</v>
      </c>
      <c r="B76" s="3">
        <v>6.4326388888888886</v>
      </c>
    </row>
  </sheetData>
  <sortState xmlns:xlrd2="http://schemas.microsoft.com/office/spreadsheetml/2017/richdata2" ref="A22:T37">
    <sortCondition ref="A22"/>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9ACD1-4563-4377-9FB9-667041CCE046}">
  <dimension ref="A1:AA76"/>
  <sheetViews>
    <sheetView zoomScale="85" zoomScaleNormal="85" workbookViewId="0">
      <selection activeCell="B1" sqref="B1"/>
    </sheetView>
  </sheetViews>
  <sheetFormatPr defaultRowHeight="15" x14ac:dyDescent="0.25"/>
  <cols>
    <col min="1" max="1" width="27.7109375" customWidth="1"/>
    <col min="2" max="2" width="17.140625" style="4" customWidth="1"/>
  </cols>
  <sheetData>
    <row r="1" spans="1:7" x14ac:dyDescent="0.25">
      <c r="A1" t="s">
        <v>90</v>
      </c>
      <c r="B1" s="4" t="s">
        <v>196</v>
      </c>
      <c r="E1" s="2" t="s">
        <v>37</v>
      </c>
      <c r="G1">
        <v>18</v>
      </c>
    </row>
    <row r="3" spans="1:7" x14ac:dyDescent="0.25">
      <c r="A3" s="2" t="s">
        <v>3</v>
      </c>
      <c r="B3" s="2" t="s">
        <v>175</v>
      </c>
    </row>
    <row r="4" spans="1:7" x14ac:dyDescent="0.25">
      <c r="A4" s="2"/>
      <c r="B4" s="2"/>
    </row>
    <row r="5" spans="1:7" x14ac:dyDescent="0.25">
      <c r="A5" s="2" t="s">
        <v>33</v>
      </c>
      <c r="B5" s="3">
        <f>SUM(B6)</f>
        <v>1.1261574074074071E-2</v>
      </c>
    </row>
    <row r="6" spans="1:7" x14ac:dyDescent="0.25">
      <c r="A6" t="s">
        <v>94</v>
      </c>
      <c r="B6" s="7">
        <f>SUM(C6:AI6)</f>
        <v>1.1261574074074071E-2</v>
      </c>
      <c r="C6" s="1">
        <v>1.1261574074074071E-2</v>
      </c>
    </row>
    <row r="7" spans="1:7" x14ac:dyDescent="0.25">
      <c r="B7" s="7"/>
      <c r="C7" s="1"/>
    </row>
    <row r="8" spans="1:7" x14ac:dyDescent="0.25">
      <c r="A8" s="2" t="s">
        <v>34</v>
      </c>
      <c r="B8" s="3">
        <f>SUM(B9:B11)</f>
        <v>0.11736111111111111</v>
      </c>
    </row>
    <row r="9" spans="1:7" x14ac:dyDescent="0.25">
      <c r="A9" t="s">
        <v>101</v>
      </c>
      <c r="B9" s="7">
        <f>SUM(C9:AI9)</f>
        <v>1.1111111111111112E-2</v>
      </c>
      <c r="C9" s="1">
        <v>1.1111111111111112E-2</v>
      </c>
    </row>
    <row r="10" spans="1:7" x14ac:dyDescent="0.25">
      <c r="A10" t="s">
        <v>93</v>
      </c>
      <c r="B10" s="7">
        <f>SUM(C10:AI10)</f>
        <v>6.041666666666666E-2</v>
      </c>
      <c r="C10" s="1">
        <v>1.5277777777777777E-2</v>
      </c>
      <c r="D10" s="1">
        <v>1.5277777777777777E-2</v>
      </c>
      <c r="E10" s="1">
        <v>1.3888888888888888E-2</v>
      </c>
      <c r="F10" s="1">
        <v>1.5972222222222224E-2</v>
      </c>
    </row>
    <row r="11" spans="1:7" x14ac:dyDescent="0.25">
      <c r="A11" t="s">
        <v>54</v>
      </c>
      <c r="B11" s="7">
        <f>SUM(C11:AI11)</f>
        <v>4.5833333333333337E-2</v>
      </c>
      <c r="C11" s="1">
        <v>2.7777777777777776E-2</v>
      </c>
      <c r="D11" s="1">
        <v>1.8055555555555557E-2</v>
      </c>
    </row>
    <row r="12" spans="1:7" x14ac:dyDescent="0.25">
      <c r="B12" s="7"/>
      <c r="C12" s="1"/>
      <c r="D12" s="1"/>
    </row>
    <row r="13" spans="1:7" x14ac:dyDescent="0.25">
      <c r="A13" s="2" t="s">
        <v>35</v>
      </c>
      <c r="B13" s="3">
        <f>SUM(B14:B25)</f>
        <v>0.5396875000000001</v>
      </c>
    </row>
    <row r="14" spans="1:7" x14ac:dyDescent="0.25">
      <c r="A14" t="s">
        <v>72</v>
      </c>
      <c r="B14" s="7">
        <f t="shared" ref="B14:B25" si="0">SUM(C14:AI14)</f>
        <v>3.8541666666666662E-2</v>
      </c>
      <c r="C14" s="1">
        <v>1.3726851851851851E-2</v>
      </c>
      <c r="D14" s="1">
        <v>1.0925925925925924E-2</v>
      </c>
      <c r="E14" s="1">
        <v>1.3888888888888888E-2</v>
      </c>
    </row>
    <row r="15" spans="1:7" x14ac:dyDescent="0.25">
      <c r="A15" t="s">
        <v>69</v>
      </c>
      <c r="B15" s="7">
        <f t="shared" si="0"/>
        <v>4.6527777777777779E-2</v>
      </c>
      <c r="C15" s="1">
        <v>4.6527777777777779E-2</v>
      </c>
    </row>
    <row r="16" spans="1:7" x14ac:dyDescent="0.25">
      <c r="A16" t="s">
        <v>140</v>
      </c>
      <c r="B16" s="7">
        <f t="shared" si="0"/>
        <v>1.2372685185185186E-2</v>
      </c>
      <c r="C16" s="1">
        <v>1.2372685185185186E-2</v>
      </c>
    </row>
    <row r="17" spans="1:17" x14ac:dyDescent="0.25">
      <c r="A17" t="s">
        <v>21</v>
      </c>
      <c r="B17" s="7">
        <f t="shared" si="0"/>
        <v>9.5266203703703714E-2</v>
      </c>
      <c r="C17" s="1">
        <v>3.2638888888888891E-2</v>
      </c>
      <c r="D17" s="1">
        <v>4.387731481481482E-2</v>
      </c>
      <c r="E17" s="1">
        <v>1.8749999999999999E-2</v>
      </c>
    </row>
    <row r="18" spans="1:17" x14ac:dyDescent="0.25">
      <c r="A18" t="s">
        <v>15</v>
      </c>
      <c r="B18" s="7">
        <f t="shared" si="0"/>
        <v>0.15577546296296299</v>
      </c>
      <c r="C18" s="1">
        <v>8.6342592592592599E-3</v>
      </c>
      <c r="D18" s="1">
        <v>7.6388888888888886E-3</v>
      </c>
      <c r="E18" s="1">
        <v>8.9120370370370378E-3</v>
      </c>
      <c r="F18" s="1">
        <v>9.7222222222222224E-3</v>
      </c>
      <c r="G18" s="1">
        <v>1.1111111111111112E-2</v>
      </c>
      <c r="H18" s="1">
        <v>9.8842592592592576E-3</v>
      </c>
      <c r="I18" s="1">
        <v>1.7361111111111112E-2</v>
      </c>
      <c r="J18" s="1">
        <v>6.2499999999999995E-3</v>
      </c>
      <c r="K18" s="1">
        <v>6.9444444444444441E-3</v>
      </c>
      <c r="L18" s="1">
        <v>8.3333333333333332E-3</v>
      </c>
      <c r="M18" s="1">
        <v>9.7222222222222224E-3</v>
      </c>
      <c r="N18" s="1">
        <v>1.3842592592592594E-2</v>
      </c>
      <c r="O18" s="1">
        <v>6.9444444444444441E-3</v>
      </c>
      <c r="P18" s="1">
        <v>8.2523148148148148E-3</v>
      </c>
      <c r="Q18" s="1">
        <v>2.2222222222222223E-2</v>
      </c>
    </row>
    <row r="19" spans="1:17" x14ac:dyDescent="0.25">
      <c r="A19" t="s">
        <v>141</v>
      </c>
      <c r="B19" s="7">
        <f t="shared" si="0"/>
        <v>7.1180555555555554E-3</v>
      </c>
      <c r="C19" s="1">
        <v>7.1180555555555554E-3</v>
      </c>
    </row>
    <row r="20" spans="1:17" x14ac:dyDescent="0.25">
      <c r="A20" t="s">
        <v>82</v>
      </c>
      <c r="B20" s="7">
        <f t="shared" si="0"/>
        <v>2.0833333333333332E-2</v>
      </c>
      <c r="C20" s="1">
        <v>2.0833333333333332E-2</v>
      </c>
    </row>
    <row r="21" spans="1:17" x14ac:dyDescent="0.25">
      <c r="A21" t="s">
        <v>83</v>
      </c>
      <c r="B21" s="7">
        <f t="shared" si="0"/>
        <v>6.2499999999999995E-3</v>
      </c>
      <c r="C21" s="1">
        <v>6.2499999999999995E-3</v>
      </c>
    </row>
    <row r="22" spans="1:17" x14ac:dyDescent="0.25">
      <c r="A22" t="s">
        <v>139</v>
      </c>
      <c r="B22" s="7">
        <f t="shared" si="0"/>
        <v>7.1122685185185192E-2</v>
      </c>
      <c r="C22" s="1">
        <v>5.9722222222222225E-3</v>
      </c>
      <c r="D22" s="1">
        <v>2.1400462962962965E-2</v>
      </c>
      <c r="E22" s="1">
        <v>3.6805555555555557E-2</v>
      </c>
      <c r="F22" s="1">
        <v>6.9444444444444441E-3</v>
      </c>
    </row>
    <row r="23" spans="1:17" x14ac:dyDescent="0.25">
      <c r="A23" t="s">
        <v>96</v>
      </c>
      <c r="B23" s="7">
        <f t="shared" si="0"/>
        <v>3.1990740740740743E-2</v>
      </c>
      <c r="C23" s="1">
        <v>1.9444444444444445E-2</v>
      </c>
      <c r="D23" s="1">
        <v>1.2546296296296297E-2</v>
      </c>
    </row>
    <row r="24" spans="1:17" x14ac:dyDescent="0.25">
      <c r="A24" t="s">
        <v>97</v>
      </c>
      <c r="B24" s="7">
        <f t="shared" si="0"/>
        <v>1.2222222222222223E-2</v>
      </c>
      <c r="C24" s="1">
        <v>1.2222222222222223E-2</v>
      </c>
    </row>
    <row r="25" spans="1:17" x14ac:dyDescent="0.25">
      <c r="A25" t="s">
        <v>99</v>
      </c>
      <c r="B25" s="7">
        <f t="shared" si="0"/>
        <v>4.1666666666666664E-2</v>
      </c>
      <c r="C25" s="1">
        <v>4.1666666666666664E-2</v>
      </c>
    </row>
    <row r="26" spans="1:17" x14ac:dyDescent="0.25">
      <c r="B26" s="7"/>
      <c r="C26" s="1"/>
    </row>
    <row r="27" spans="1:17" x14ac:dyDescent="0.25">
      <c r="A27" s="2" t="s">
        <v>160</v>
      </c>
      <c r="B27" s="3">
        <f>SUM(B28)</f>
        <v>4.1273148148148156E-2</v>
      </c>
    </row>
    <row r="28" spans="1:17" x14ac:dyDescent="0.25">
      <c r="A28" t="s">
        <v>102</v>
      </c>
      <c r="B28" s="7">
        <f t="shared" ref="B28" si="1">SUM(C28:AI28)</f>
        <v>4.1273148148148156E-2</v>
      </c>
      <c r="C28" s="1">
        <v>2.8171296296296302E-2</v>
      </c>
      <c r="D28" s="1">
        <v>1.3101851851851852E-2</v>
      </c>
    </row>
    <row r="29" spans="1:17" x14ac:dyDescent="0.25">
      <c r="B29" s="7"/>
      <c r="C29" s="1"/>
      <c r="D29" s="1"/>
    </row>
    <row r="30" spans="1:17" x14ac:dyDescent="0.25">
      <c r="A30" s="2" t="s">
        <v>172</v>
      </c>
      <c r="B30" s="3">
        <f>SUM(B31:B60)</f>
        <v>1.7012847222222223</v>
      </c>
    </row>
    <row r="31" spans="1:17" x14ac:dyDescent="0.25">
      <c r="A31" s="4" t="s">
        <v>138</v>
      </c>
      <c r="B31" s="7">
        <f t="shared" ref="B31:B60" si="2">SUM(C31:AI31)</f>
        <v>0.29097222222222224</v>
      </c>
      <c r="C31" s="1">
        <v>2.013888888888889E-2</v>
      </c>
      <c r="D31" s="1">
        <v>6.25E-2</v>
      </c>
      <c r="E31" s="1">
        <v>7.1527777777777787E-2</v>
      </c>
      <c r="F31" s="1">
        <v>5.9027777777777783E-2</v>
      </c>
      <c r="G31" s="1">
        <v>2.4999999999999998E-2</v>
      </c>
      <c r="H31" s="1">
        <v>3.7499999999999999E-2</v>
      </c>
      <c r="I31" s="1">
        <v>1.5277777777777777E-2</v>
      </c>
    </row>
    <row r="32" spans="1:17" x14ac:dyDescent="0.25">
      <c r="A32" s="4" t="s">
        <v>134</v>
      </c>
      <c r="B32" s="7">
        <f t="shared" si="2"/>
        <v>1.3657407407407406E-2</v>
      </c>
      <c r="C32" s="1">
        <v>6.0069444444444441E-3</v>
      </c>
      <c r="D32" s="1">
        <v>7.6504629629629631E-3</v>
      </c>
    </row>
    <row r="33" spans="1:6" x14ac:dyDescent="0.25">
      <c r="A33" s="4" t="s">
        <v>137</v>
      </c>
      <c r="B33" s="7">
        <f t="shared" si="2"/>
        <v>8.4606481481481494E-3</v>
      </c>
      <c r="C33" s="1">
        <v>8.4606481481481494E-3</v>
      </c>
    </row>
    <row r="34" spans="1:6" x14ac:dyDescent="0.25">
      <c r="A34" s="4" t="s">
        <v>128</v>
      </c>
      <c r="B34" s="7">
        <f t="shared" si="2"/>
        <v>0.18226851851851855</v>
      </c>
      <c r="C34" s="1">
        <v>8.965277777777779E-2</v>
      </c>
      <c r="D34" s="1">
        <v>6.4837962962962958E-2</v>
      </c>
      <c r="E34" s="1">
        <v>6.9444444444444441E-3</v>
      </c>
      <c r="F34" s="1">
        <v>2.0833333333333332E-2</v>
      </c>
    </row>
    <row r="35" spans="1:6" x14ac:dyDescent="0.25">
      <c r="A35" s="4" t="s">
        <v>156</v>
      </c>
      <c r="B35" s="7">
        <f t="shared" si="2"/>
        <v>7.106481481481481E-3</v>
      </c>
      <c r="C35" s="1">
        <v>7.106481481481481E-3</v>
      </c>
      <c r="D35" s="1"/>
    </row>
    <row r="36" spans="1:6" x14ac:dyDescent="0.25">
      <c r="A36" s="4" t="s">
        <v>155</v>
      </c>
      <c r="B36" s="7">
        <f t="shared" si="2"/>
        <v>5.5428240740740743E-2</v>
      </c>
      <c r="C36" s="1">
        <v>2.0208333333333335E-2</v>
      </c>
      <c r="D36" s="1">
        <v>3.5219907407407408E-2</v>
      </c>
    </row>
    <row r="37" spans="1:6" x14ac:dyDescent="0.25">
      <c r="A37" s="4" t="s">
        <v>136</v>
      </c>
      <c r="B37" s="7">
        <f t="shared" si="2"/>
        <v>3.1828703703703699E-2</v>
      </c>
      <c r="C37" s="1">
        <v>1.7245370370370369E-2</v>
      </c>
      <c r="D37" s="1">
        <v>1.4583333333333332E-2</v>
      </c>
    </row>
    <row r="38" spans="1:6" x14ac:dyDescent="0.25">
      <c r="A38" s="4" t="s">
        <v>147</v>
      </c>
      <c r="B38" s="7">
        <f t="shared" si="2"/>
        <v>1.1377314814814816E-2</v>
      </c>
      <c r="C38" s="1">
        <v>7.6388888888888886E-3</v>
      </c>
      <c r="D38" s="1">
        <v>3.7384259259259263E-3</v>
      </c>
    </row>
    <row r="39" spans="1:6" x14ac:dyDescent="0.25">
      <c r="A39" s="4" t="s">
        <v>154</v>
      </c>
      <c r="B39" s="7">
        <f t="shared" si="2"/>
        <v>2.7372685185185187E-2</v>
      </c>
      <c r="C39" s="1">
        <v>1.1400462962962965E-2</v>
      </c>
      <c r="D39" s="1">
        <v>6.9444444444444441E-3</v>
      </c>
      <c r="E39" s="1">
        <v>9.0277777777777787E-3</v>
      </c>
    </row>
    <row r="40" spans="1:6" x14ac:dyDescent="0.25">
      <c r="A40" s="4" t="s">
        <v>153</v>
      </c>
      <c r="B40" s="7">
        <f t="shared" si="2"/>
        <v>2.9479166666666667E-2</v>
      </c>
      <c r="C40" s="1">
        <v>2.9479166666666667E-2</v>
      </c>
    </row>
    <row r="41" spans="1:6" x14ac:dyDescent="0.25">
      <c r="A41" s="4" t="s">
        <v>146</v>
      </c>
      <c r="B41" s="7">
        <f t="shared" si="2"/>
        <v>5.4629629629629637E-3</v>
      </c>
      <c r="C41" s="1">
        <v>5.4629629629629637E-3</v>
      </c>
    </row>
    <row r="42" spans="1:6" x14ac:dyDescent="0.25">
      <c r="A42" s="4" t="s">
        <v>158</v>
      </c>
      <c r="B42" s="7">
        <f t="shared" si="2"/>
        <v>2.2222222222222223E-2</v>
      </c>
      <c r="C42" s="1">
        <v>2.2222222222222223E-2</v>
      </c>
    </row>
    <row r="43" spans="1:6" x14ac:dyDescent="0.25">
      <c r="A43" s="4" t="s">
        <v>135</v>
      </c>
      <c r="B43" s="7">
        <f t="shared" si="2"/>
        <v>2.1284722222222222E-2</v>
      </c>
      <c r="C43" s="1">
        <v>1.5868055555555555E-2</v>
      </c>
      <c r="D43" s="1">
        <v>5.4166666666666669E-3</v>
      </c>
    </row>
    <row r="44" spans="1:6" x14ac:dyDescent="0.25">
      <c r="A44" s="4" t="s">
        <v>152</v>
      </c>
      <c r="B44" s="7">
        <f t="shared" si="2"/>
        <v>3.7094907407407403E-2</v>
      </c>
      <c r="C44" s="1">
        <v>3.7094907407407403E-2</v>
      </c>
    </row>
    <row r="45" spans="1:6" x14ac:dyDescent="0.25">
      <c r="A45" s="4" t="s">
        <v>159</v>
      </c>
      <c r="B45" s="7">
        <f t="shared" si="2"/>
        <v>7.7824074074074073E-2</v>
      </c>
      <c r="C45" s="1">
        <v>2.4652777777777777E-2</v>
      </c>
      <c r="D45" s="1">
        <v>9.6412037037037039E-3</v>
      </c>
      <c r="E45" s="1">
        <v>4.3530092592592599E-2</v>
      </c>
    </row>
    <row r="46" spans="1:6" x14ac:dyDescent="0.25">
      <c r="A46" s="4" t="s">
        <v>145</v>
      </c>
      <c r="B46" s="7">
        <f t="shared" si="2"/>
        <v>4.3761574074074078E-2</v>
      </c>
      <c r="C46" s="1">
        <v>2.3310185185185187E-2</v>
      </c>
      <c r="D46" s="1">
        <v>2.045138888888889E-2</v>
      </c>
    </row>
    <row r="47" spans="1:6" x14ac:dyDescent="0.25">
      <c r="A47" s="4" t="s">
        <v>149</v>
      </c>
      <c r="B47" s="7">
        <f t="shared" si="2"/>
        <v>4.7222222222222221E-2</v>
      </c>
      <c r="C47" s="1">
        <v>4.7222222222222221E-2</v>
      </c>
      <c r="D47" s="1"/>
    </row>
    <row r="48" spans="1:6" x14ac:dyDescent="0.25">
      <c r="A48" s="4" t="s">
        <v>157</v>
      </c>
      <c r="B48" s="7">
        <f t="shared" si="2"/>
        <v>2.2581018518518518E-2</v>
      </c>
      <c r="C48" s="1">
        <v>1.6331018518518519E-2</v>
      </c>
      <c r="D48" s="1">
        <v>6.2499999999999995E-3</v>
      </c>
    </row>
    <row r="49" spans="1:27" x14ac:dyDescent="0.25">
      <c r="A49" s="4" t="s">
        <v>130</v>
      </c>
      <c r="B49" s="7">
        <f t="shared" si="2"/>
        <v>8.3275462962962954E-2</v>
      </c>
      <c r="C49" s="1">
        <v>3.5358796296296298E-2</v>
      </c>
      <c r="D49" s="1">
        <v>4.7916666666666663E-2</v>
      </c>
    </row>
    <row r="50" spans="1:27" x14ac:dyDescent="0.25">
      <c r="A50" s="4" t="s">
        <v>131</v>
      </c>
      <c r="B50" s="7">
        <f t="shared" si="2"/>
        <v>4.1782407407407402E-3</v>
      </c>
      <c r="C50" s="1">
        <v>4.1782407407407402E-3</v>
      </c>
    </row>
    <row r="51" spans="1:27" x14ac:dyDescent="0.25">
      <c r="A51" s="4" t="s">
        <v>133</v>
      </c>
      <c r="B51" s="7">
        <f t="shared" si="2"/>
        <v>3.7777777777777771E-2</v>
      </c>
      <c r="C51" s="1">
        <v>2.1111111111111108E-2</v>
      </c>
      <c r="D51" s="1">
        <v>1.6666666666666666E-2</v>
      </c>
    </row>
    <row r="52" spans="1:27" x14ac:dyDescent="0.25">
      <c r="A52" s="4" t="s">
        <v>55</v>
      </c>
      <c r="B52" s="7">
        <f t="shared" si="2"/>
        <v>0.1451388888888889</v>
      </c>
      <c r="C52" s="1">
        <v>9.375E-2</v>
      </c>
      <c r="D52" s="1">
        <v>3.0555555555555555E-2</v>
      </c>
      <c r="E52" s="1">
        <v>2.0833333333333332E-2</v>
      </c>
    </row>
    <row r="53" spans="1:27" x14ac:dyDescent="0.25">
      <c r="A53" s="4" t="s">
        <v>103</v>
      </c>
      <c r="B53" s="7">
        <f t="shared" si="2"/>
        <v>1.224537037037037E-2</v>
      </c>
      <c r="C53" s="1">
        <v>1.224537037037037E-2</v>
      </c>
      <c r="D53" s="1"/>
    </row>
    <row r="54" spans="1:27" x14ac:dyDescent="0.25">
      <c r="A54" s="4" t="s">
        <v>132</v>
      </c>
      <c r="B54" s="7">
        <f t="shared" si="2"/>
        <v>5.5555555555555559E-2</v>
      </c>
      <c r="C54" s="1">
        <v>2.2916666666666669E-2</v>
      </c>
      <c r="D54" s="1">
        <v>3.2638888888888891E-2</v>
      </c>
    </row>
    <row r="55" spans="1:27" x14ac:dyDescent="0.25">
      <c r="A55" s="4" t="s">
        <v>148</v>
      </c>
      <c r="B55" s="7">
        <f t="shared" si="2"/>
        <v>5.5555555555555552E-2</v>
      </c>
      <c r="C55" s="1">
        <v>5.5555555555555552E-2</v>
      </c>
      <c r="D55" s="1"/>
    </row>
    <row r="56" spans="1:27" x14ac:dyDescent="0.25">
      <c r="A56" s="4" t="s">
        <v>81</v>
      </c>
      <c r="B56" s="7">
        <f t="shared" si="2"/>
        <v>1.1770833333333333E-2</v>
      </c>
      <c r="C56" s="1">
        <v>1.1770833333333333E-2</v>
      </c>
    </row>
    <row r="57" spans="1:27" x14ac:dyDescent="0.25">
      <c r="A57" s="4" t="s">
        <v>151</v>
      </c>
      <c r="B57" s="7">
        <f t="shared" si="2"/>
        <v>2.2511574074074073E-2</v>
      </c>
      <c r="C57" s="1">
        <v>1.315972222222222E-2</v>
      </c>
      <c r="D57" s="1">
        <v>9.3518518518518525E-3</v>
      </c>
    </row>
    <row r="58" spans="1:27" x14ac:dyDescent="0.25">
      <c r="A58" s="4" t="s">
        <v>126</v>
      </c>
      <c r="B58" s="7">
        <f t="shared" si="2"/>
        <v>0.23175925925925928</v>
      </c>
      <c r="C58" s="1">
        <v>5.1388888888888894E-2</v>
      </c>
      <c r="D58" s="1">
        <v>4.8611111111111112E-2</v>
      </c>
      <c r="E58" s="1">
        <v>4.027777777777778E-2</v>
      </c>
      <c r="F58" s="1">
        <v>3.2268518518518523E-2</v>
      </c>
      <c r="G58" s="1">
        <v>4.9791666666666672E-2</v>
      </c>
      <c r="H58" s="1">
        <v>9.4212962962962957E-3</v>
      </c>
    </row>
    <row r="59" spans="1:27" x14ac:dyDescent="0.25">
      <c r="A59" s="4" t="s">
        <v>150</v>
      </c>
      <c r="B59" s="7">
        <f t="shared" si="2"/>
        <v>9.2129629629629627E-3</v>
      </c>
      <c r="C59" s="1">
        <v>9.2129629629629627E-3</v>
      </c>
      <c r="D59" s="1"/>
    </row>
    <row r="60" spans="1:27" x14ac:dyDescent="0.25">
      <c r="A60" s="4" t="s">
        <v>124</v>
      </c>
      <c r="B60" s="7">
        <f t="shared" si="2"/>
        <v>9.689814814814815E-2</v>
      </c>
      <c r="C60" s="1">
        <v>5.8692129629629629E-2</v>
      </c>
      <c r="D60" s="1">
        <v>3.8206018518518521E-2</v>
      </c>
    </row>
    <row r="61" spans="1:27" x14ac:dyDescent="0.25">
      <c r="A61" s="4"/>
      <c r="B61" s="7"/>
      <c r="C61" s="1"/>
      <c r="D61" s="1"/>
    </row>
    <row r="62" spans="1:27" x14ac:dyDescent="0.25">
      <c r="A62" s="2" t="s">
        <v>171</v>
      </c>
      <c r="B62" s="3">
        <f>SUM(B63:B70)</f>
        <v>3.4107638888888889</v>
      </c>
    </row>
    <row r="63" spans="1:27" x14ac:dyDescent="0.25">
      <c r="A63" t="s">
        <v>14</v>
      </c>
      <c r="B63" s="7">
        <f t="shared" ref="B63:B70" si="3">SUM(C63:AI63)</f>
        <v>1.2369675925925925</v>
      </c>
      <c r="C63" s="1">
        <v>2.3020833333333334E-2</v>
      </c>
      <c r="D63" s="1">
        <v>1.3923611111111111E-2</v>
      </c>
      <c r="E63" s="1">
        <v>1.5972222222222224E-2</v>
      </c>
      <c r="F63" s="1">
        <v>5.4583333333333338E-2</v>
      </c>
      <c r="G63" s="1">
        <v>0.1388888888888889</v>
      </c>
      <c r="H63" s="1">
        <v>9.0277777777777787E-3</v>
      </c>
      <c r="I63" s="1">
        <v>0.23432870370370371</v>
      </c>
      <c r="J63" s="1">
        <v>3.5532407407407408E-2</v>
      </c>
      <c r="K63" s="1">
        <v>1.9444444444444445E-2</v>
      </c>
      <c r="L63" s="1">
        <v>1.3888888888888888E-2</v>
      </c>
      <c r="M63" s="1">
        <v>0.125</v>
      </c>
      <c r="N63" s="1">
        <v>9.0277777777777787E-3</v>
      </c>
      <c r="O63" s="1">
        <v>8.7500000000000008E-2</v>
      </c>
      <c r="P63" s="1">
        <v>1.0300925925925927E-2</v>
      </c>
      <c r="Q63" s="1">
        <v>2.5694444444444447E-2</v>
      </c>
      <c r="R63" s="1">
        <v>2.2916666666666669E-2</v>
      </c>
      <c r="S63" s="1">
        <v>8.3333333333333332E-3</v>
      </c>
      <c r="T63" s="1">
        <v>1.0416666666666666E-2</v>
      </c>
      <c r="U63" s="1">
        <v>6.3888888888888884E-2</v>
      </c>
      <c r="V63" s="1">
        <v>1.0416666666666666E-2</v>
      </c>
      <c r="W63" s="1">
        <v>1.0416666666666666E-2</v>
      </c>
      <c r="X63" s="1">
        <v>4.1666666666666664E-2</v>
      </c>
      <c r="Y63" s="1">
        <v>9.4444444444444442E-2</v>
      </c>
      <c r="Z63" s="1">
        <v>0.125</v>
      </c>
      <c r="AA63" s="1">
        <v>3.3333333333333333E-2</v>
      </c>
    </row>
    <row r="64" spans="1:27" x14ac:dyDescent="0.25">
      <c r="A64" t="s">
        <v>22</v>
      </c>
      <c r="B64" s="7">
        <f t="shared" si="3"/>
        <v>2.9166666666666667E-2</v>
      </c>
      <c r="C64" s="1">
        <v>9.7222222222222224E-3</v>
      </c>
      <c r="D64" s="1">
        <v>1.3194444444444444E-2</v>
      </c>
      <c r="E64" s="1">
        <v>6.2499999999999995E-3</v>
      </c>
    </row>
    <row r="65" spans="1:17" x14ac:dyDescent="0.25">
      <c r="A65" t="s">
        <v>80</v>
      </c>
      <c r="B65" s="7">
        <f t="shared" si="3"/>
        <v>7.8761574074074081E-2</v>
      </c>
      <c r="C65" s="1">
        <v>1.3888888888888888E-2</v>
      </c>
      <c r="D65" s="1">
        <v>1.0416666666666666E-2</v>
      </c>
      <c r="E65" s="1">
        <v>5.5555555555555558E-3</v>
      </c>
      <c r="F65" s="1">
        <v>8.3333333333333332E-3</v>
      </c>
      <c r="G65" s="1">
        <v>1.0416666666666666E-2</v>
      </c>
      <c r="H65" s="1">
        <v>1.1400462962962965E-2</v>
      </c>
      <c r="I65" s="1">
        <v>1.2499999999999999E-2</v>
      </c>
      <c r="J65" s="1">
        <v>6.2499999999999995E-3</v>
      </c>
    </row>
    <row r="66" spans="1:17" x14ac:dyDescent="0.25">
      <c r="A66" t="s">
        <v>100</v>
      </c>
      <c r="B66" s="7">
        <f t="shared" si="3"/>
        <v>0.13474537037037038</v>
      </c>
      <c r="C66" s="1">
        <v>0.13474537037037038</v>
      </c>
    </row>
    <row r="67" spans="1:17" x14ac:dyDescent="0.25">
      <c r="A67" t="s">
        <v>57</v>
      </c>
      <c r="B67" s="7">
        <f t="shared" si="3"/>
        <v>0.88210648148148141</v>
      </c>
      <c r="C67" s="1">
        <v>2.7083333333333334E-2</v>
      </c>
      <c r="D67" s="1">
        <v>2.2604166666666665E-2</v>
      </c>
      <c r="E67" s="1">
        <v>9.3055555555555558E-2</v>
      </c>
      <c r="F67" s="1">
        <v>5.0694444444444452E-2</v>
      </c>
      <c r="G67" s="1">
        <v>8.3333333333333329E-2</v>
      </c>
      <c r="H67" s="1">
        <v>4.8611111111111112E-2</v>
      </c>
      <c r="I67" s="1">
        <v>8.6805555555555566E-2</v>
      </c>
      <c r="J67" s="1">
        <v>5.4837962962962956E-2</v>
      </c>
      <c r="K67" s="1">
        <v>2.7777777777777776E-2</v>
      </c>
      <c r="L67" s="1">
        <v>0.13194444444444445</v>
      </c>
      <c r="M67" s="1">
        <v>6.9444444444444434E-2</v>
      </c>
      <c r="N67" s="1">
        <v>5.5555555555555552E-2</v>
      </c>
      <c r="O67" s="1">
        <v>3.4722222222222224E-2</v>
      </c>
      <c r="P67" s="1">
        <v>4.3055555555555562E-2</v>
      </c>
      <c r="Q67" s="1">
        <v>5.258101851851852E-2</v>
      </c>
    </row>
    <row r="68" spans="1:17" x14ac:dyDescent="0.25">
      <c r="A68" t="s">
        <v>95</v>
      </c>
      <c r="B68" s="7">
        <f t="shared" si="3"/>
        <v>0.76041666666666674</v>
      </c>
      <c r="C68" s="1">
        <v>0.20833333333333334</v>
      </c>
      <c r="D68" s="1">
        <v>0.55208333333333337</v>
      </c>
    </row>
    <row r="69" spans="1:17" x14ac:dyDescent="0.25">
      <c r="A69" t="s">
        <v>18</v>
      </c>
      <c r="B69" s="7">
        <f t="shared" si="3"/>
        <v>0.13651620370370371</v>
      </c>
      <c r="C69" s="1">
        <v>1.9074074074074073E-2</v>
      </c>
      <c r="D69" s="1">
        <v>2.4074074074074071E-2</v>
      </c>
      <c r="E69" s="1">
        <v>1.1111111111111112E-2</v>
      </c>
      <c r="F69" s="1">
        <v>3.0555555555555555E-2</v>
      </c>
      <c r="G69" s="1">
        <v>1.3414351851851851E-2</v>
      </c>
      <c r="H69" s="1">
        <v>1.3194444444444444E-2</v>
      </c>
      <c r="I69" s="1">
        <v>2.3310185185185187E-2</v>
      </c>
      <c r="J69" s="1">
        <v>1.7824074074074072E-3</v>
      </c>
    </row>
    <row r="70" spans="1:17" x14ac:dyDescent="0.25">
      <c r="A70" t="s">
        <v>98</v>
      </c>
      <c r="B70" s="7">
        <f t="shared" si="3"/>
        <v>0.15208333333333332</v>
      </c>
      <c r="C70" s="1">
        <v>6.8749999999999992E-2</v>
      </c>
      <c r="D70" s="1">
        <v>8.3333333333333329E-2</v>
      </c>
      <c r="E70" s="1"/>
      <c r="F70" s="1"/>
    </row>
    <row r="71" spans="1:17" x14ac:dyDescent="0.25">
      <c r="B71" s="7"/>
      <c r="C71" s="1"/>
      <c r="D71" s="1"/>
      <c r="E71" s="1"/>
      <c r="F71" s="1"/>
    </row>
    <row r="72" spans="1:17" x14ac:dyDescent="0.25">
      <c r="A72" s="2" t="s">
        <v>193</v>
      </c>
      <c r="B72" s="3">
        <f>SUM(B62,B30,B27,B13,B8,B5)</f>
        <v>5.8216319444444453</v>
      </c>
    </row>
    <row r="76" spans="1:17" x14ac:dyDescent="0.25">
      <c r="A76" s="2" t="s">
        <v>176</v>
      </c>
      <c r="B76" s="3">
        <v>6.2541666666666664</v>
      </c>
    </row>
  </sheetData>
  <sortState xmlns:xlrd2="http://schemas.microsoft.com/office/spreadsheetml/2017/richdata2" ref="A63:AA70">
    <sortCondition ref="A63"/>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6811-069A-4C5D-84D9-EED2F8148A11}">
  <dimension ref="A1:U70"/>
  <sheetViews>
    <sheetView topLeftCell="A19" zoomScale="85" zoomScaleNormal="85" workbookViewId="0">
      <selection activeCell="B1" sqref="B1"/>
    </sheetView>
  </sheetViews>
  <sheetFormatPr defaultRowHeight="15" x14ac:dyDescent="0.25"/>
  <cols>
    <col min="1" max="1" width="28" customWidth="1"/>
    <col min="2" max="2" width="20.42578125" style="4" customWidth="1"/>
  </cols>
  <sheetData>
    <row r="1" spans="1:21" x14ac:dyDescent="0.25">
      <c r="A1" t="s">
        <v>104</v>
      </c>
      <c r="B1" s="4" t="s">
        <v>197</v>
      </c>
      <c r="E1" s="2" t="s">
        <v>37</v>
      </c>
      <c r="G1">
        <v>19</v>
      </c>
    </row>
    <row r="3" spans="1:21" x14ac:dyDescent="0.25">
      <c r="A3" s="2" t="s">
        <v>3</v>
      </c>
      <c r="B3" s="2" t="s">
        <v>175</v>
      </c>
    </row>
    <row r="4" spans="1:21" x14ac:dyDescent="0.25">
      <c r="A4" s="2"/>
      <c r="B4" s="2"/>
    </row>
    <row r="5" spans="1:21" x14ac:dyDescent="0.25">
      <c r="A5" s="2" t="s">
        <v>33</v>
      </c>
      <c r="B5" s="3">
        <f>SUM(B6)</f>
        <v>5.4780092592592589E-2</v>
      </c>
    </row>
    <row r="6" spans="1:21" x14ac:dyDescent="0.25">
      <c r="A6" s="4" t="s">
        <v>110</v>
      </c>
      <c r="B6" s="7">
        <f>SUM(C6:Z6)</f>
        <v>5.4780092592592589E-2</v>
      </c>
      <c r="C6" s="1">
        <v>1.315972222222222E-2</v>
      </c>
      <c r="D6" s="1">
        <v>4.162037037037037E-2</v>
      </c>
    </row>
    <row r="7" spans="1:21" x14ac:dyDescent="0.25">
      <c r="A7" s="4"/>
      <c r="B7" s="7"/>
      <c r="C7" s="1"/>
      <c r="D7" s="1"/>
    </row>
    <row r="8" spans="1:21" x14ac:dyDescent="0.25">
      <c r="A8" s="2" t="s">
        <v>34</v>
      </c>
      <c r="B8" s="7"/>
    </row>
    <row r="9" spans="1:21" x14ac:dyDescent="0.25">
      <c r="A9" s="2"/>
      <c r="B9" s="7"/>
    </row>
    <row r="10" spans="1:21" x14ac:dyDescent="0.25">
      <c r="A10" s="2" t="s">
        <v>35</v>
      </c>
      <c r="B10" s="3">
        <f>SUM(B11:B13)</f>
        <v>0.30990740740740741</v>
      </c>
    </row>
    <row r="11" spans="1:21" x14ac:dyDescent="0.25">
      <c r="A11" t="s">
        <v>72</v>
      </c>
      <c r="B11" s="7">
        <f>SUM(C11:Z11)</f>
        <v>1.7361111111111112E-2</v>
      </c>
      <c r="C11" s="1">
        <v>7.6388888888888886E-3</v>
      </c>
      <c r="D11" s="5">
        <v>9.7222222222222224E-3</v>
      </c>
    </row>
    <row r="12" spans="1:21" x14ac:dyDescent="0.25">
      <c r="A12" t="s">
        <v>15</v>
      </c>
      <c r="B12" s="7">
        <f>SUM(C12:Z12)</f>
        <v>0.23519675925925926</v>
      </c>
      <c r="C12" s="1">
        <v>7.6273148148148151E-3</v>
      </c>
      <c r="D12" s="1">
        <v>3.125E-2</v>
      </c>
      <c r="E12" s="1">
        <v>1.1111111111111112E-2</v>
      </c>
      <c r="F12" s="1">
        <v>9.7222222222222224E-3</v>
      </c>
      <c r="G12" s="1">
        <v>6.9444444444444441E-3</v>
      </c>
      <c r="H12" s="1">
        <v>7.6388888888888886E-3</v>
      </c>
      <c r="I12" s="1">
        <v>2.0219907407407409E-2</v>
      </c>
      <c r="J12" s="1">
        <v>4.1666666666666666E-3</v>
      </c>
      <c r="K12" s="1">
        <v>3.9583333333333337E-3</v>
      </c>
      <c r="L12" s="1">
        <v>7.6388888888888886E-3</v>
      </c>
      <c r="M12" s="1">
        <v>1.8391203703703705E-2</v>
      </c>
      <c r="N12" s="1">
        <v>1.3888888888888888E-2</v>
      </c>
      <c r="O12" s="1">
        <v>2.2916666666666669E-2</v>
      </c>
      <c r="P12" s="1">
        <v>1.0416666666666666E-2</v>
      </c>
      <c r="Q12" s="1">
        <v>6.2499999999999995E-3</v>
      </c>
      <c r="R12" s="1">
        <v>6.2499999999999995E-3</v>
      </c>
      <c r="S12" s="1">
        <v>8.6921296296296312E-3</v>
      </c>
      <c r="T12" s="1">
        <v>1.7974537037037035E-2</v>
      </c>
      <c r="U12" s="1">
        <v>2.013888888888889E-2</v>
      </c>
    </row>
    <row r="13" spans="1:21" x14ac:dyDescent="0.25">
      <c r="A13" t="s">
        <v>115</v>
      </c>
      <c r="B13" s="7">
        <f>SUM(C13:Z13)</f>
        <v>5.7349537037037046E-2</v>
      </c>
      <c r="C13" s="1">
        <v>1.5972222222222224E-2</v>
      </c>
      <c r="D13" s="1">
        <v>4.1377314814814818E-2</v>
      </c>
    </row>
    <row r="14" spans="1:21" x14ac:dyDescent="0.25">
      <c r="B14" s="7"/>
      <c r="C14" s="1"/>
      <c r="D14" s="1"/>
    </row>
    <row r="15" spans="1:21" x14ac:dyDescent="0.25">
      <c r="A15" s="2" t="s">
        <v>160</v>
      </c>
      <c r="B15" s="3">
        <f>SUM(B16:B21)</f>
        <v>0.20421296296296296</v>
      </c>
    </row>
    <row r="16" spans="1:21" x14ac:dyDescent="0.25">
      <c r="A16" s="4" t="s">
        <v>20</v>
      </c>
      <c r="B16" s="7">
        <f t="shared" ref="B16:B21" si="0">SUM(C16:Z16)</f>
        <v>1.4884259259259259E-2</v>
      </c>
      <c r="C16" s="1">
        <v>6.9444444444444441E-3</v>
      </c>
      <c r="D16" s="1">
        <v>7.9398148148148145E-3</v>
      </c>
    </row>
    <row r="17" spans="1:10" x14ac:dyDescent="0.25">
      <c r="A17" t="s">
        <v>109</v>
      </c>
      <c r="B17" s="7">
        <f t="shared" si="0"/>
        <v>7.9594907407407406E-2</v>
      </c>
      <c r="C17" s="1">
        <v>4.7650462962962964E-2</v>
      </c>
      <c r="D17" s="1">
        <v>1.3194444444444444E-2</v>
      </c>
      <c r="E17" s="1">
        <v>1.8749999999999999E-2</v>
      </c>
    </row>
    <row r="18" spans="1:10" x14ac:dyDescent="0.25">
      <c r="A18" t="s">
        <v>102</v>
      </c>
      <c r="B18" s="7">
        <f t="shared" si="0"/>
        <v>6.1064814814814815E-2</v>
      </c>
      <c r="C18" s="1">
        <v>3.0555555555555555E-2</v>
      </c>
      <c r="D18" s="1">
        <v>3.050925925925926E-2</v>
      </c>
    </row>
    <row r="19" spans="1:10" x14ac:dyDescent="0.25">
      <c r="A19" t="s">
        <v>114</v>
      </c>
      <c r="B19" s="7">
        <f t="shared" si="0"/>
        <v>1.8749999999999999E-2</v>
      </c>
      <c r="C19" s="1">
        <v>1.8749999999999999E-2</v>
      </c>
    </row>
    <row r="20" spans="1:10" x14ac:dyDescent="0.25">
      <c r="A20" t="s">
        <v>111</v>
      </c>
      <c r="B20" s="7">
        <f t="shared" si="0"/>
        <v>1.9502314814814816E-2</v>
      </c>
      <c r="C20" s="1">
        <v>1.9502314814814816E-2</v>
      </c>
    </row>
    <row r="21" spans="1:10" x14ac:dyDescent="0.25">
      <c r="A21" t="s">
        <v>116</v>
      </c>
      <c r="B21" s="7">
        <f t="shared" si="0"/>
        <v>1.0416666666666666E-2</v>
      </c>
      <c r="C21" s="1">
        <v>1.0416666666666666E-2</v>
      </c>
    </row>
    <row r="22" spans="1:10" x14ac:dyDescent="0.25">
      <c r="B22" s="7"/>
      <c r="C22" s="1"/>
    </row>
    <row r="23" spans="1:10" x14ac:dyDescent="0.25">
      <c r="A23" s="2" t="s">
        <v>172</v>
      </c>
      <c r="B23" s="3">
        <f>SUM(B24:B50)</f>
        <v>1.4777777777777776</v>
      </c>
    </row>
    <row r="24" spans="1:10" x14ac:dyDescent="0.25">
      <c r="A24" s="4" t="s">
        <v>138</v>
      </c>
      <c r="B24" s="7">
        <f t="shared" ref="B24:B50" si="1">SUM(C24:Z24)</f>
        <v>0.2339583333333333</v>
      </c>
      <c r="C24" s="1">
        <v>5.2777777777777778E-2</v>
      </c>
      <c r="D24" s="1">
        <v>6.0416666666666667E-2</v>
      </c>
      <c r="E24" s="1">
        <v>3.802083333333333E-2</v>
      </c>
      <c r="F24" s="1">
        <v>1.0416666666666667E-4</v>
      </c>
      <c r="G24" s="1">
        <v>1.3888888888888888E-2</v>
      </c>
      <c r="H24" s="1">
        <v>4.7916666666666663E-2</v>
      </c>
      <c r="I24" s="1">
        <v>1.1805555555555555E-2</v>
      </c>
      <c r="J24" s="1">
        <v>9.0277777777777787E-3</v>
      </c>
    </row>
    <row r="25" spans="1:10" x14ac:dyDescent="0.25">
      <c r="A25" s="4" t="s">
        <v>134</v>
      </c>
      <c r="B25" s="7">
        <f t="shared" si="1"/>
        <v>1.0925925925925926E-2</v>
      </c>
      <c r="C25" s="1">
        <v>7.6504629629629631E-3</v>
      </c>
      <c r="D25" s="1">
        <v>1.2037037037037038E-3</v>
      </c>
      <c r="E25" s="1">
        <v>2.0717592592592593E-3</v>
      </c>
    </row>
    <row r="26" spans="1:10" x14ac:dyDescent="0.25">
      <c r="A26" s="4" t="s">
        <v>137</v>
      </c>
      <c r="B26" s="7">
        <f t="shared" si="1"/>
        <v>3.394675925925926E-2</v>
      </c>
      <c r="C26" s="1">
        <v>3.394675925925926E-2</v>
      </c>
    </row>
    <row r="27" spans="1:10" x14ac:dyDescent="0.25">
      <c r="A27" s="4" t="s">
        <v>170</v>
      </c>
      <c r="B27" s="7">
        <f t="shared" si="1"/>
        <v>2.8124999999999995E-3</v>
      </c>
      <c r="C27" s="1">
        <v>2.8124999999999995E-3</v>
      </c>
    </row>
    <row r="28" spans="1:10" x14ac:dyDescent="0.25">
      <c r="A28" s="4" t="s">
        <v>169</v>
      </c>
      <c r="B28" s="7">
        <f t="shared" si="1"/>
        <v>4.9965277777777782E-2</v>
      </c>
      <c r="C28" s="1">
        <v>1.8726851851851852E-2</v>
      </c>
      <c r="D28" s="1">
        <v>9.9421296296296289E-3</v>
      </c>
      <c r="E28" s="1">
        <v>2.1296296296296299E-2</v>
      </c>
    </row>
    <row r="29" spans="1:10" x14ac:dyDescent="0.25">
      <c r="A29" s="4" t="s">
        <v>156</v>
      </c>
      <c r="B29" s="7">
        <f t="shared" si="1"/>
        <v>1.2916666666666667E-2</v>
      </c>
      <c r="C29" s="1">
        <v>5.0578703703703706E-3</v>
      </c>
      <c r="D29" s="1">
        <v>7.858796296296296E-3</v>
      </c>
    </row>
    <row r="30" spans="1:10" x14ac:dyDescent="0.25">
      <c r="A30" s="4" t="s">
        <v>136</v>
      </c>
      <c r="B30" s="7">
        <f t="shared" si="1"/>
        <v>3.0312499999999999E-2</v>
      </c>
      <c r="C30" s="1">
        <v>1.3645833333333331E-2</v>
      </c>
      <c r="D30" s="1">
        <v>1.6666666666666666E-2</v>
      </c>
    </row>
    <row r="31" spans="1:10" x14ac:dyDescent="0.25">
      <c r="A31" s="4" t="s">
        <v>154</v>
      </c>
      <c r="B31" s="7">
        <f t="shared" si="1"/>
        <v>1.0902777777777777E-2</v>
      </c>
      <c r="C31" s="1">
        <v>1.0902777777777777E-2</v>
      </c>
    </row>
    <row r="32" spans="1:10" x14ac:dyDescent="0.25">
      <c r="A32" s="4" t="s">
        <v>164</v>
      </c>
      <c r="B32" s="7">
        <f t="shared" si="1"/>
        <v>4.207175925925926E-2</v>
      </c>
      <c r="C32" s="1">
        <v>1.9155092592592592E-2</v>
      </c>
      <c r="D32" s="1">
        <v>2.2916666666666669E-2</v>
      </c>
    </row>
    <row r="33" spans="1:6" x14ac:dyDescent="0.25">
      <c r="A33" s="4" t="s">
        <v>168</v>
      </c>
      <c r="B33" s="7">
        <f t="shared" si="1"/>
        <v>8.564814814814814E-2</v>
      </c>
      <c r="C33" s="1">
        <v>2.4999999999999998E-2</v>
      </c>
      <c r="D33" s="1">
        <v>2.5231481481481483E-2</v>
      </c>
      <c r="E33" s="1">
        <v>3.5416666666666666E-2</v>
      </c>
    </row>
    <row r="34" spans="1:6" x14ac:dyDescent="0.25">
      <c r="A34" s="4" t="s">
        <v>135</v>
      </c>
      <c r="B34" s="7">
        <f t="shared" si="1"/>
        <v>1.2499999999999999E-2</v>
      </c>
      <c r="C34" s="1">
        <v>1.2499999999999999E-2</v>
      </c>
    </row>
    <row r="35" spans="1:6" x14ac:dyDescent="0.25">
      <c r="A35" s="4" t="s">
        <v>152</v>
      </c>
      <c r="B35" s="7">
        <f t="shared" si="1"/>
        <v>7.3333333333333334E-2</v>
      </c>
      <c r="C35" s="1">
        <v>3.4756944444444444E-2</v>
      </c>
      <c r="D35" s="1">
        <v>5.9375000000000009E-3</v>
      </c>
      <c r="E35" s="1">
        <v>3.2638888888888891E-2</v>
      </c>
    </row>
    <row r="36" spans="1:6" x14ac:dyDescent="0.25">
      <c r="A36" s="4" t="s">
        <v>159</v>
      </c>
      <c r="B36" s="7">
        <f t="shared" si="1"/>
        <v>0.14300925925925928</v>
      </c>
      <c r="C36" s="1">
        <v>3.3148148148148149E-2</v>
      </c>
      <c r="D36" s="1">
        <v>3.888888888888889E-2</v>
      </c>
      <c r="E36" s="1">
        <v>1.0416666666666666E-2</v>
      </c>
      <c r="F36" s="1">
        <v>6.0555555555555557E-2</v>
      </c>
    </row>
    <row r="37" spans="1:6" x14ac:dyDescent="0.25">
      <c r="A37" s="4" t="s">
        <v>166</v>
      </c>
      <c r="B37" s="7">
        <f t="shared" si="1"/>
        <v>2.2754629629629628E-2</v>
      </c>
      <c r="C37" s="1">
        <v>8.3333333333333332E-3</v>
      </c>
      <c r="D37" s="1">
        <v>7.4768518518518526E-3</v>
      </c>
      <c r="E37" s="1">
        <v>6.9444444444444441E-3</v>
      </c>
    </row>
    <row r="38" spans="1:6" x14ac:dyDescent="0.25">
      <c r="A38" s="4" t="s">
        <v>167</v>
      </c>
      <c r="B38" s="7">
        <f t="shared" si="1"/>
        <v>3.6111111111111108E-2</v>
      </c>
      <c r="C38" s="1">
        <v>2.0833333333333332E-2</v>
      </c>
      <c r="D38" s="1">
        <v>1.5277777777777777E-2</v>
      </c>
    </row>
    <row r="39" spans="1:6" x14ac:dyDescent="0.25">
      <c r="A39" s="4" t="s">
        <v>145</v>
      </c>
      <c r="B39" s="7">
        <f t="shared" si="1"/>
        <v>6.8043981481481483E-2</v>
      </c>
      <c r="C39" s="1">
        <v>1.0416666666666666E-2</v>
      </c>
      <c r="D39" s="1">
        <v>2.75E-2</v>
      </c>
      <c r="E39" s="1">
        <v>3.0127314814814815E-2</v>
      </c>
    </row>
    <row r="40" spans="1:6" x14ac:dyDescent="0.25">
      <c r="A40" s="4" t="s">
        <v>162</v>
      </c>
      <c r="B40" s="7">
        <f t="shared" si="1"/>
        <v>5.1666666666666666E-2</v>
      </c>
      <c r="C40" s="1">
        <v>1.0694444444444444E-2</v>
      </c>
      <c r="D40" s="1">
        <v>4.0972222222222222E-2</v>
      </c>
    </row>
    <row r="41" spans="1:6" x14ac:dyDescent="0.25">
      <c r="A41" s="4" t="s">
        <v>161</v>
      </c>
      <c r="B41" s="7">
        <f t="shared" si="1"/>
        <v>6.4456018518518524E-2</v>
      </c>
      <c r="C41" s="1">
        <v>6.4456018518518524E-2</v>
      </c>
    </row>
    <row r="42" spans="1:6" x14ac:dyDescent="0.25">
      <c r="A42" s="4" t="s">
        <v>149</v>
      </c>
      <c r="B42" s="7">
        <f t="shared" si="1"/>
        <v>9.447916666666667E-2</v>
      </c>
      <c r="C42" s="1">
        <v>4.5821759259259263E-2</v>
      </c>
      <c r="D42" s="1">
        <v>4.8657407407407406E-2</v>
      </c>
    </row>
    <row r="43" spans="1:6" x14ac:dyDescent="0.25">
      <c r="A43" s="4" t="s">
        <v>157</v>
      </c>
      <c r="B43" s="7">
        <f t="shared" si="1"/>
        <v>1.9444444444444445E-2</v>
      </c>
      <c r="C43" s="1">
        <v>1.9444444444444445E-2</v>
      </c>
    </row>
    <row r="44" spans="1:6" x14ac:dyDescent="0.25">
      <c r="A44" s="4" t="s">
        <v>165</v>
      </c>
      <c r="B44" s="7">
        <f t="shared" si="1"/>
        <v>6.6666666666666666E-2</v>
      </c>
      <c r="C44" s="1">
        <v>6.6666666666666666E-2</v>
      </c>
    </row>
    <row r="45" spans="1:6" x14ac:dyDescent="0.25">
      <c r="A45" s="4" t="s">
        <v>87</v>
      </c>
      <c r="B45" s="7">
        <f t="shared" si="1"/>
        <v>5.3240740740740741E-2</v>
      </c>
      <c r="C45" s="1">
        <v>2.8032407407407409E-2</v>
      </c>
      <c r="D45" s="1">
        <v>1.0983796296296297E-2</v>
      </c>
      <c r="E45" s="1">
        <v>1.4224537037037037E-2</v>
      </c>
    </row>
    <row r="46" spans="1:6" x14ac:dyDescent="0.25">
      <c r="A46" s="4" t="s">
        <v>163</v>
      </c>
      <c r="B46" s="7">
        <f t="shared" si="1"/>
        <v>4.8761574074074075E-2</v>
      </c>
      <c r="C46" s="1">
        <v>1.3090277777777779E-2</v>
      </c>
      <c r="D46" s="1">
        <v>3.5671296296296298E-2</v>
      </c>
    </row>
    <row r="47" spans="1:6" x14ac:dyDescent="0.25">
      <c r="A47" s="4" t="s">
        <v>148</v>
      </c>
      <c r="B47" s="7">
        <f t="shared" si="1"/>
        <v>3.6111111111111115E-2</v>
      </c>
      <c r="C47" s="1">
        <v>3.6111111111111115E-2</v>
      </c>
    </row>
    <row r="48" spans="1:6" x14ac:dyDescent="0.25">
      <c r="A48" s="4" t="s">
        <v>151</v>
      </c>
      <c r="B48" s="7">
        <f t="shared" si="1"/>
        <v>6.145833333333333E-3</v>
      </c>
      <c r="C48" s="1">
        <v>6.145833333333333E-3</v>
      </c>
    </row>
    <row r="49" spans="1:21" x14ac:dyDescent="0.25">
      <c r="A49" s="4" t="s">
        <v>126</v>
      </c>
      <c r="B49" s="7">
        <f t="shared" si="1"/>
        <v>0.1229976851851852</v>
      </c>
      <c r="C49" s="1">
        <v>5.2083333333333336E-2</v>
      </c>
      <c r="D49" t="s">
        <v>107</v>
      </c>
      <c r="E49" s="1">
        <v>7.0914351851851853E-2</v>
      </c>
    </row>
    <row r="50" spans="1:21" x14ac:dyDescent="0.25">
      <c r="A50" s="4" t="s">
        <v>150</v>
      </c>
      <c r="B50" s="7">
        <f t="shared" si="1"/>
        <v>4.4594907407407409E-2</v>
      </c>
      <c r="C50" s="1">
        <v>4.4594907407407409E-2</v>
      </c>
    </row>
    <row r="51" spans="1:21" x14ac:dyDescent="0.25">
      <c r="A51" s="4"/>
      <c r="B51" s="7"/>
      <c r="C51" s="1"/>
    </row>
    <row r="52" spans="1:21" x14ac:dyDescent="0.25">
      <c r="A52" s="2" t="s">
        <v>171</v>
      </c>
      <c r="B52" s="3">
        <f>SUM(B53:B64)</f>
        <v>2.5373958333333335</v>
      </c>
    </row>
    <row r="53" spans="1:21" x14ac:dyDescent="0.25">
      <c r="A53" t="s">
        <v>14</v>
      </c>
      <c r="B53" s="7">
        <f t="shared" ref="B53:B64" si="2">SUM(C53:Z53)</f>
        <v>0.65195601851851848</v>
      </c>
      <c r="C53" s="1">
        <v>1.9444444444444445E-2</v>
      </c>
      <c r="D53" s="1">
        <v>6.25E-2</v>
      </c>
      <c r="E53" s="1">
        <v>1.3194444444444444E-2</v>
      </c>
      <c r="F53" s="1">
        <v>1.9189814814814816E-2</v>
      </c>
      <c r="G53" s="1">
        <v>1.3194444444444444E-2</v>
      </c>
      <c r="H53" s="1" t="s">
        <v>108</v>
      </c>
      <c r="I53" s="1">
        <v>2.013888888888889E-2</v>
      </c>
      <c r="J53" s="1">
        <v>1.4583333333333332E-2</v>
      </c>
      <c r="K53" s="1">
        <v>5.2083333333333336E-2</v>
      </c>
      <c r="L53" s="1">
        <v>2.4409722222222222E-2</v>
      </c>
      <c r="M53" s="1">
        <v>5.0694444444444452E-2</v>
      </c>
      <c r="N53" s="1">
        <v>5.9027777777777783E-2</v>
      </c>
      <c r="O53" s="1">
        <v>2.2916666666666669E-2</v>
      </c>
      <c r="P53" s="1">
        <v>5.5555555555555552E-2</v>
      </c>
      <c r="Q53" s="1">
        <v>2.9189814814814811E-2</v>
      </c>
      <c r="R53" s="1">
        <v>2.9861111111111113E-2</v>
      </c>
      <c r="S53" s="1">
        <v>0.1451388888888889</v>
      </c>
      <c r="T53" s="1">
        <v>1.1805555555555555E-2</v>
      </c>
      <c r="U53" s="1">
        <v>9.0277777777777787E-3</v>
      </c>
    </row>
    <row r="54" spans="1:21" x14ac:dyDescent="0.25">
      <c r="A54" t="s">
        <v>106</v>
      </c>
      <c r="B54" s="7">
        <f t="shared" si="2"/>
        <v>7.0833333333333331E-2</v>
      </c>
      <c r="C54" s="1">
        <v>7.0833333333333331E-2</v>
      </c>
    </row>
    <row r="55" spans="1:21" x14ac:dyDescent="0.25">
      <c r="A55" t="s">
        <v>112</v>
      </c>
      <c r="B55" s="7">
        <f t="shared" si="2"/>
        <v>4.9305555555555554E-2</v>
      </c>
      <c r="C55" s="1">
        <v>4.9305555555555554E-2</v>
      </c>
    </row>
    <row r="56" spans="1:21" x14ac:dyDescent="0.25">
      <c r="A56" t="s">
        <v>39</v>
      </c>
      <c r="B56" s="7">
        <f t="shared" si="2"/>
        <v>1.8749999999999999E-2</v>
      </c>
      <c r="C56" s="1">
        <v>1.8749999999999999E-2</v>
      </c>
    </row>
    <row r="57" spans="1:21" x14ac:dyDescent="0.25">
      <c r="A57" t="s">
        <v>22</v>
      </c>
      <c r="B57" s="7">
        <f t="shared" si="2"/>
        <v>1.8055555555555554E-2</v>
      </c>
      <c r="C57" s="1">
        <v>8.3333333333333332E-3</v>
      </c>
      <c r="D57" s="1">
        <v>9.7222222222222224E-3</v>
      </c>
    </row>
    <row r="58" spans="1:21" x14ac:dyDescent="0.25">
      <c r="A58" t="s">
        <v>80</v>
      </c>
      <c r="B58" s="7">
        <f t="shared" si="2"/>
        <v>4.5729166666666668E-2</v>
      </c>
      <c r="C58" s="1">
        <v>4.8611111111111112E-3</v>
      </c>
      <c r="D58" s="1">
        <v>2.2222222222222223E-2</v>
      </c>
      <c r="E58" s="1">
        <v>4.1666666666666666E-3</v>
      </c>
      <c r="F58" s="1">
        <v>1.0254629629629629E-2</v>
      </c>
      <c r="G58" s="1">
        <v>4.2245370370370371E-3</v>
      </c>
    </row>
    <row r="59" spans="1:21" x14ac:dyDescent="0.25">
      <c r="A59" t="s">
        <v>100</v>
      </c>
      <c r="B59" s="7">
        <f t="shared" si="2"/>
        <v>0.11304398148148148</v>
      </c>
      <c r="C59" s="1">
        <v>5.1932870370370365E-2</v>
      </c>
      <c r="D59" s="1">
        <v>6.1111111111111116E-2</v>
      </c>
    </row>
    <row r="60" spans="1:21" x14ac:dyDescent="0.25">
      <c r="A60" t="s">
        <v>57</v>
      </c>
      <c r="B60" s="7">
        <f t="shared" si="2"/>
        <v>0.52180555555555552</v>
      </c>
      <c r="C60" s="1">
        <v>1.9444444444444445E-2</v>
      </c>
      <c r="D60" s="1">
        <v>2.0833333333333332E-2</v>
      </c>
      <c r="E60" s="1">
        <v>4.2361111111111106E-2</v>
      </c>
      <c r="F60" s="1">
        <v>7.7083333333333337E-2</v>
      </c>
      <c r="G60" s="1">
        <v>2.1527777777777781E-2</v>
      </c>
      <c r="H60" s="1">
        <v>9.194444444444444E-2</v>
      </c>
      <c r="I60" s="1">
        <v>1.0416666666666666E-2</v>
      </c>
      <c r="J60" s="1">
        <v>4.4444444444444446E-2</v>
      </c>
      <c r="K60" s="1">
        <v>0.13541666666666666</v>
      </c>
      <c r="L60" s="1">
        <v>3.7499999999999999E-2</v>
      </c>
      <c r="M60" s="1">
        <v>2.0833333333333332E-2</v>
      </c>
    </row>
    <row r="61" spans="1:21" x14ac:dyDescent="0.25">
      <c r="A61" t="s">
        <v>18</v>
      </c>
      <c r="B61" s="7">
        <f t="shared" si="2"/>
        <v>9.5138888888888898E-2</v>
      </c>
      <c r="C61" s="1">
        <v>1.9444444444444445E-2</v>
      </c>
      <c r="D61" s="1">
        <v>1.8055555555555557E-2</v>
      </c>
      <c r="E61" s="1">
        <v>6.9444444444444441E-3</v>
      </c>
      <c r="F61" s="1">
        <v>2.7777777777777776E-2</v>
      </c>
      <c r="G61" s="1">
        <v>1.1111111111111112E-2</v>
      </c>
      <c r="H61" s="1">
        <v>1.1805555555555555E-2</v>
      </c>
    </row>
    <row r="62" spans="1:21" x14ac:dyDescent="0.25">
      <c r="A62" t="s">
        <v>105</v>
      </c>
      <c r="B62" s="7">
        <f t="shared" si="2"/>
        <v>0.58680555555555558</v>
      </c>
      <c r="C62" s="1">
        <v>0.58680555555555558</v>
      </c>
    </row>
    <row r="63" spans="1:21" x14ac:dyDescent="0.25">
      <c r="A63" t="s">
        <v>113</v>
      </c>
      <c r="B63" s="7">
        <f t="shared" si="2"/>
        <v>0.19375000000000001</v>
      </c>
      <c r="C63" s="1">
        <v>0.19375000000000001</v>
      </c>
    </row>
    <row r="64" spans="1:21" x14ac:dyDescent="0.25">
      <c r="A64" t="s">
        <v>98</v>
      </c>
      <c r="B64" s="7">
        <f t="shared" si="2"/>
        <v>0.17222222222222222</v>
      </c>
      <c r="C64" s="1">
        <v>0.1111111111111111</v>
      </c>
      <c r="D64" s="1">
        <v>6.1111111111111116E-2</v>
      </c>
    </row>
    <row r="65" spans="1:4" x14ac:dyDescent="0.25">
      <c r="B65" s="7"/>
      <c r="C65" s="1"/>
      <c r="D65" s="1"/>
    </row>
    <row r="66" spans="1:4" x14ac:dyDescent="0.25">
      <c r="A66" s="2" t="s">
        <v>193</v>
      </c>
      <c r="B66" s="3">
        <f>SUM(B52,B23,B15,B10,B5)</f>
        <v>4.5840740740740733</v>
      </c>
    </row>
    <row r="70" spans="1:4" x14ac:dyDescent="0.25">
      <c r="A70" s="2" t="s">
        <v>176</v>
      </c>
      <c r="B70" s="3">
        <v>5.655555555555555</v>
      </c>
    </row>
  </sheetData>
  <sortState xmlns:xlrd2="http://schemas.microsoft.com/office/spreadsheetml/2017/richdata2" ref="A53:U64">
    <sortCondition ref="A53"/>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C49DE-2CEA-4037-BE98-A2FF8E60AAE3}">
  <dimension ref="A1:K30"/>
  <sheetViews>
    <sheetView zoomScale="85" zoomScaleNormal="85" workbookViewId="0">
      <selection activeCell="B1" sqref="B1"/>
    </sheetView>
  </sheetViews>
  <sheetFormatPr defaultRowHeight="15" x14ac:dyDescent="0.25"/>
  <cols>
    <col min="1" max="1" width="31.42578125" customWidth="1"/>
    <col min="2" max="2" width="21.28515625" customWidth="1"/>
  </cols>
  <sheetData>
    <row r="1" spans="1:6" x14ac:dyDescent="0.25">
      <c r="A1" t="s">
        <v>117</v>
      </c>
      <c r="B1" t="s">
        <v>198</v>
      </c>
      <c r="D1" s="2" t="s">
        <v>37</v>
      </c>
      <c r="F1">
        <v>7</v>
      </c>
    </row>
    <row r="3" spans="1:6" x14ac:dyDescent="0.25">
      <c r="A3" s="2" t="s">
        <v>3</v>
      </c>
      <c r="B3" s="2" t="s">
        <v>175</v>
      </c>
    </row>
    <row r="4" spans="1:6" x14ac:dyDescent="0.25">
      <c r="A4" s="2"/>
      <c r="B4" s="2"/>
    </row>
    <row r="5" spans="1:6" x14ac:dyDescent="0.25">
      <c r="A5" s="2" t="s">
        <v>33</v>
      </c>
      <c r="B5" s="2"/>
    </row>
    <row r="6" spans="1:6" x14ac:dyDescent="0.25">
      <c r="A6" s="2"/>
      <c r="B6" s="2"/>
    </row>
    <row r="7" spans="1:6" x14ac:dyDescent="0.25">
      <c r="A7" s="2" t="s">
        <v>34</v>
      </c>
      <c r="B7" s="2"/>
    </row>
    <row r="8" spans="1:6" x14ac:dyDescent="0.25">
      <c r="A8" s="2"/>
      <c r="B8" s="2"/>
    </row>
    <row r="9" spans="1:6" x14ac:dyDescent="0.25">
      <c r="A9" s="2" t="s">
        <v>35</v>
      </c>
      <c r="B9" s="3">
        <f>SUM(B10)</f>
        <v>4.7222222222222221E-2</v>
      </c>
    </row>
    <row r="10" spans="1:6" x14ac:dyDescent="0.25">
      <c r="A10" t="s">
        <v>15</v>
      </c>
      <c r="B10" s="6">
        <f>SUM(C10:K10)</f>
        <v>4.7222222222222221E-2</v>
      </c>
      <c r="C10" s="1">
        <v>4.7222222222222221E-2</v>
      </c>
    </row>
    <row r="11" spans="1:6" x14ac:dyDescent="0.25">
      <c r="B11" s="6"/>
      <c r="C11" s="1"/>
    </row>
    <row r="12" spans="1:6" x14ac:dyDescent="0.25">
      <c r="A12" s="2" t="s">
        <v>160</v>
      </c>
      <c r="B12" s="2"/>
    </row>
    <row r="13" spans="1:6" x14ac:dyDescent="0.25">
      <c r="A13" s="2"/>
      <c r="B13" s="2"/>
    </row>
    <row r="14" spans="1:6" x14ac:dyDescent="0.25">
      <c r="A14" s="2" t="s">
        <v>172</v>
      </c>
      <c r="B14" s="3">
        <f>SUM(B15:B16)</f>
        <v>0.42500000000000004</v>
      </c>
    </row>
    <row r="15" spans="1:6" x14ac:dyDescent="0.25">
      <c r="A15" t="s">
        <v>121</v>
      </c>
      <c r="B15" s="7">
        <f>SUM(C15:D15)</f>
        <v>0.39652777777777781</v>
      </c>
      <c r="C15" s="1">
        <v>0.25</v>
      </c>
      <c r="D15" s="1">
        <v>0.14652777777777778</v>
      </c>
    </row>
    <row r="16" spans="1:6" x14ac:dyDescent="0.25">
      <c r="A16" s="4" t="s">
        <v>118</v>
      </c>
      <c r="B16" s="7">
        <f>SUM(C16)</f>
        <v>2.8472222222222222E-2</v>
      </c>
      <c r="C16" s="1">
        <v>2.8472222222222222E-2</v>
      </c>
    </row>
    <row r="17" spans="1:11" x14ac:dyDescent="0.25">
      <c r="A17" s="4"/>
      <c r="B17" s="7"/>
      <c r="C17" s="1"/>
    </row>
    <row r="18" spans="1:11" x14ac:dyDescent="0.25">
      <c r="A18" s="2" t="s">
        <v>171</v>
      </c>
      <c r="B18" s="3">
        <f>SUM(B19:B24)</f>
        <v>1.58375</v>
      </c>
    </row>
    <row r="19" spans="1:11" x14ac:dyDescent="0.25">
      <c r="A19" t="s">
        <v>14</v>
      </c>
      <c r="B19" s="6">
        <f t="shared" ref="B19:B24" si="0">SUM(C19:K19)</f>
        <v>0.43194444444444446</v>
      </c>
      <c r="C19" s="1">
        <v>7.1527777777777787E-2</v>
      </c>
      <c r="D19" s="1">
        <v>3.5416666666666666E-2</v>
      </c>
      <c r="E19" s="1">
        <v>3.0555555555555555E-2</v>
      </c>
      <c r="F19" s="1">
        <v>1.3888888888888888E-2</v>
      </c>
      <c r="G19" s="1">
        <v>1.5972222222222224E-2</v>
      </c>
      <c r="H19" s="1">
        <v>1.1550925925925925E-2</v>
      </c>
      <c r="I19" s="1">
        <v>0.16597222222222222</v>
      </c>
      <c r="J19" s="1">
        <v>8.3333333333333332E-3</v>
      </c>
      <c r="K19" s="1">
        <v>7.8726851851851853E-2</v>
      </c>
    </row>
    <row r="20" spans="1:11" x14ac:dyDescent="0.25">
      <c r="A20" t="s">
        <v>22</v>
      </c>
      <c r="B20" s="6">
        <f t="shared" si="0"/>
        <v>6.2499999999999995E-3</v>
      </c>
      <c r="C20" s="1">
        <v>6.2499999999999995E-3</v>
      </c>
    </row>
    <row r="21" spans="1:11" x14ac:dyDescent="0.25">
      <c r="A21" t="s">
        <v>121</v>
      </c>
      <c r="B21" s="6">
        <f t="shared" si="0"/>
        <v>0.28583333333333333</v>
      </c>
      <c r="C21" s="1">
        <v>0.28583333333333333</v>
      </c>
    </row>
    <row r="22" spans="1:11" x14ac:dyDescent="0.25">
      <c r="A22" t="s">
        <v>57</v>
      </c>
      <c r="B22" s="6">
        <f t="shared" si="0"/>
        <v>0.14375000000000002</v>
      </c>
      <c r="C22" s="1">
        <v>4.0972222222222222E-2</v>
      </c>
      <c r="D22" s="1">
        <v>0.10277777777777779</v>
      </c>
    </row>
    <row r="23" spans="1:11" x14ac:dyDescent="0.25">
      <c r="A23" t="s">
        <v>119</v>
      </c>
      <c r="B23" s="6">
        <f t="shared" si="0"/>
        <v>5.9027777777777783E-2</v>
      </c>
      <c r="C23" s="1">
        <v>5.9027777777777783E-2</v>
      </c>
    </row>
    <row r="24" spans="1:11" x14ac:dyDescent="0.25">
      <c r="A24" t="s">
        <v>120</v>
      </c>
      <c r="B24" s="6">
        <f t="shared" si="0"/>
        <v>0.65694444444444444</v>
      </c>
      <c r="C24" s="1">
        <v>0.33263888888888887</v>
      </c>
      <c r="D24" s="1">
        <v>0.32430555555555557</v>
      </c>
    </row>
    <row r="25" spans="1:11" x14ac:dyDescent="0.25">
      <c r="B25" s="6"/>
      <c r="C25" s="1"/>
      <c r="D25" s="1"/>
    </row>
    <row r="26" spans="1:11" x14ac:dyDescent="0.25">
      <c r="A26" s="2" t="s">
        <v>193</v>
      </c>
      <c r="B26" s="3">
        <f>SUM(B9,B14,B18)</f>
        <v>2.0559722222222221</v>
      </c>
    </row>
    <row r="30" spans="1:11" x14ac:dyDescent="0.25">
      <c r="A30" s="2" t="s">
        <v>176</v>
      </c>
      <c r="B30" s="3">
        <v>2.1888888888888887</v>
      </c>
    </row>
  </sheetData>
  <sortState xmlns:xlrd2="http://schemas.microsoft.com/office/spreadsheetml/2017/richdata2" ref="A19:K24">
    <sortCondition ref="A19"/>
  </sortState>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0F0F-0F2A-4799-9389-CDE416462D8A}">
  <dimension ref="A1:J22"/>
  <sheetViews>
    <sheetView zoomScale="85" zoomScaleNormal="85" workbookViewId="0">
      <selection activeCell="E7" sqref="E7"/>
    </sheetView>
  </sheetViews>
  <sheetFormatPr defaultRowHeight="15" x14ac:dyDescent="0.25"/>
  <cols>
    <col min="1" max="1" width="25.140625" customWidth="1"/>
    <col min="2" max="2" width="15.7109375" style="2" customWidth="1"/>
  </cols>
  <sheetData>
    <row r="1" spans="1:10" x14ac:dyDescent="0.25">
      <c r="A1" t="s">
        <v>199</v>
      </c>
      <c r="B1" s="4" t="s">
        <v>200</v>
      </c>
      <c r="D1" s="2" t="s">
        <v>37</v>
      </c>
      <c r="F1">
        <v>4</v>
      </c>
    </row>
    <row r="3" spans="1:10" x14ac:dyDescent="0.25">
      <c r="A3" s="2" t="s">
        <v>3</v>
      </c>
      <c r="B3" s="2" t="s">
        <v>175</v>
      </c>
    </row>
    <row r="4" spans="1:10" x14ac:dyDescent="0.25">
      <c r="A4" s="2"/>
    </row>
    <row r="5" spans="1:10" x14ac:dyDescent="0.25">
      <c r="A5" s="2" t="s">
        <v>33</v>
      </c>
    </row>
    <row r="6" spans="1:10" x14ac:dyDescent="0.25">
      <c r="A6" s="2"/>
    </row>
    <row r="7" spans="1:10" x14ac:dyDescent="0.25">
      <c r="A7" s="2" t="s">
        <v>34</v>
      </c>
    </row>
    <row r="8" spans="1:10" x14ac:dyDescent="0.25">
      <c r="A8" s="2"/>
    </row>
    <row r="9" spans="1:10" x14ac:dyDescent="0.25">
      <c r="A9" s="2" t="s">
        <v>35</v>
      </c>
    </row>
    <row r="10" spans="1:10" x14ac:dyDescent="0.25">
      <c r="A10" s="2"/>
    </row>
    <row r="11" spans="1:10" x14ac:dyDescent="0.25">
      <c r="A11" s="2" t="s">
        <v>160</v>
      </c>
    </row>
    <row r="12" spans="1:10" x14ac:dyDescent="0.25">
      <c r="A12" s="2"/>
    </row>
    <row r="13" spans="1:10" x14ac:dyDescent="0.25">
      <c r="A13" s="2" t="s">
        <v>172</v>
      </c>
    </row>
    <row r="14" spans="1:10" x14ac:dyDescent="0.25">
      <c r="A14" s="2"/>
    </row>
    <row r="15" spans="1:10" x14ac:dyDescent="0.25">
      <c r="A15" s="2" t="s">
        <v>171</v>
      </c>
    </row>
    <row r="16" spans="1:10" x14ac:dyDescent="0.25">
      <c r="A16" t="s">
        <v>14</v>
      </c>
      <c r="B16" s="3">
        <f>SUM(C16:J16)</f>
        <v>1.0457986111111111</v>
      </c>
      <c r="C16" s="1">
        <v>0.15486111111111112</v>
      </c>
      <c r="D16" s="1">
        <v>0.13094907407407408</v>
      </c>
      <c r="E16" s="1">
        <v>0.1388888888888889</v>
      </c>
      <c r="F16" s="1">
        <v>0.13125000000000001</v>
      </c>
      <c r="G16" s="1">
        <v>0.17291666666666669</v>
      </c>
      <c r="H16" s="1">
        <v>6.8749999999999992E-2</v>
      </c>
      <c r="I16" s="1">
        <v>0.13541666666666666</v>
      </c>
      <c r="J16" s="1">
        <v>0.1127662037037037</v>
      </c>
    </row>
    <row r="17" spans="1:10" x14ac:dyDescent="0.25">
      <c r="B17" s="3"/>
      <c r="C17" s="1"/>
      <c r="D17" s="1"/>
      <c r="E17" s="1"/>
      <c r="F17" s="1"/>
      <c r="G17" s="1"/>
      <c r="H17" s="1"/>
      <c r="I17" s="1"/>
      <c r="J17" s="1"/>
    </row>
    <row r="18" spans="1:10" x14ac:dyDescent="0.25">
      <c r="A18" s="2" t="s">
        <v>193</v>
      </c>
      <c r="B18" s="3">
        <f>SUM(B16)</f>
        <v>1.0457986111111111</v>
      </c>
    </row>
    <row r="22" spans="1:10" x14ac:dyDescent="0.25">
      <c r="A22" s="2" t="s">
        <v>176</v>
      </c>
      <c r="B22" s="3">
        <v>1.1423611111111112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9</vt:i4>
      </vt:variant>
    </vt:vector>
  </HeadingPairs>
  <TitlesOfParts>
    <vt:vector size="9" baseType="lpstr">
      <vt:lpstr>Om denna data</vt:lpstr>
      <vt:lpstr>2019 Sammanställning</vt:lpstr>
      <vt:lpstr>Juni</vt:lpstr>
      <vt:lpstr>Juli</vt:lpstr>
      <vt:lpstr>Augusti</vt:lpstr>
      <vt:lpstr>September</vt:lpstr>
      <vt:lpstr>Oktober</vt:lpstr>
      <vt:lpstr>November</vt: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2020-02-26T15:03:14Z</dcterms:modified>
</cp:coreProperties>
</file>